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19320" windowHeight="1116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<sst xmlns="http://schemas.openxmlformats.org/spreadsheetml/2006/main" count="480" uniqueCount="87">
  <si>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</si>
  <si>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</si>
  <si>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</si>
  <si>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</si>
  <si>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</si>
  <si>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</si>
  <si>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</si>
  <si>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</si>
  <si>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</si>
  <si>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</si>
  <si>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</si>
  <si>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</si>
  <si>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</si>
  <si>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</si>
  <si>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</si>
  <si>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</si>
  <si>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</si>
  <si>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</si>
  <si>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</si>
  <si>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</si>
  <si>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</si>
  <si>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</si>
  <si>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</si>
  <si>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</si>
  <si>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</si>
  <si>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</si>
  <si>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</si>
  <si>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</si>
  <si>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</si>
  <si>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</si>
  <si>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</si>
  <si>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</si>
  <si>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</si>
  <si>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</si>
  <si>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</si>
  <si>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</si>
  <si>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</si>
  <si>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</si>
  <si>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</si>
  <si>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</si>
  <si>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</si>
  <si>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</si>
  <si>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</si>
  <si>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</si>
  <si>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</si>
  <si>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</si>
  <si>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</si>
  <si>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</si>
  <si>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</si>
  <si>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</si>
  <si>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</si>
  <si>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</si>
  <si>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</si>
  <si>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</si>
  <si>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</si>
  <si>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</si>
  <si>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</si>
  <si>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</si>
  <si>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</si>
  <si>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</si>
  <si>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</si>
  <si>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</si>
  <si>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</si>
  <si>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</si>
  <si>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</si>
  <si>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</si>
  <si>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</si>
  <si>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</si>
  <si>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CMSP</t>
  </si>
  <si>
    <t>DAL</t>
  </si>
  <si>
    <t>CFC</t>
  </si>
  <si>
    <t xml:space="preserve"> 04-JUL-2026</t>
  </si>
  <si>
    <t>F.P.F.M. - Taça São Paulo - 2026</t>
  </si>
  <si>
    <t>MFC</t>
  </si>
  <si>
    <t>Adulto -5ª Divisão - Meninos</t>
  </si>
  <si>
    <t>DILE</t>
  </si>
  <si>
    <t>CALMOM</t>
  </si>
  <si>
    <t>FERNANDO CAMPOS</t>
  </si>
  <si>
    <t>GUIMÃO</t>
  </si>
  <si>
    <t>ACQUESTA</t>
  </si>
  <si>
    <t>PICCININI</t>
  </si>
  <si>
    <t>ARLINDO</t>
  </si>
  <si>
    <t>RENAN TUSURA</t>
  </si>
  <si>
    <t>DIOGO FARIAS</t>
  </si>
  <si>
    <t>JUNINHO</t>
  </si>
  <si>
    <t>VELHO</t>
  </si>
  <si>
    <t>LUIS 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</si>
</sst>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Incorreto" xfId="9" builtinId="27" customBuiltin="1"/>
    <cellStyle name="Neutra" xfId="10" builtinId="28" customBuiltin="1"/>
    <cellStyle name="Normal" xfId="0" builtinId="0"/>
    <cellStyle name="Normal 2" xfId="2"/>
    <cellStyle name="Normal 3" xfId="43"/>
    <cellStyle name="Nota 2" xfId="45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=""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autoPageBreaks="0"/>
  </sheetPr>
  <dimension ref="A1:CL180"/>
  <sheetViews>
    <sheetView showGridLines="0" tabSelected="1" zoomScale="70" zoomScaleNormal="70" zoomScaleSheetLayoutView="50" zoomScalePageLayoutView="60" workbookViewId="0">
      <selection activeCell="CO11" sqref="CO11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72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74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71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75</v>
      </c>
      <c r="D6" s="155"/>
      <c r="E6" s="156"/>
      <c r="F6" s="157" t="s">
        <v>69</v>
      </c>
      <c r="G6" s="158"/>
      <c r="H6" s="55">
        <v>4</v>
      </c>
      <c r="I6" s="154" t="s">
        <v>78</v>
      </c>
      <c r="J6" s="155"/>
      <c r="K6" s="156"/>
      <c r="L6" s="157" t="s">
        <v>70</v>
      </c>
      <c r="M6" s="158"/>
      <c r="N6" s="55">
        <v>7</v>
      </c>
      <c r="O6" s="154" t="s">
        <v>80</v>
      </c>
      <c r="P6" s="155"/>
      <c r="Q6" s="156"/>
      <c r="R6" s="157" t="s">
        <v>68</v>
      </c>
      <c r="S6" s="158"/>
      <c r="T6" s="55">
        <v>10</v>
      </c>
      <c r="U6" s="154" t="s">
        <v>81</v>
      </c>
      <c r="V6" s="155"/>
      <c r="W6" s="156"/>
      <c r="X6" s="157" t="s">
        <v>68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54" t="s">
        <v>76</v>
      </c>
      <c r="D7" s="155"/>
      <c r="E7" s="156"/>
      <c r="F7" s="157" t="s">
        <v>69</v>
      </c>
      <c r="G7" s="158"/>
      <c r="H7" s="55">
        <v>5</v>
      </c>
      <c r="I7" s="154" t="s">
        <v>79</v>
      </c>
      <c r="J7" s="155"/>
      <c r="K7" s="156"/>
      <c r="L7" s="157" t="s">
        <v>64</v>
      </c>
      <c r="M7" s="158"/>
      <c r="N7" s="55">
        <v>8</v>
      </c>
      <c r="O7" s="154" t="s">
        <v>83</v>
      </c>
      <c r="P7" s="155"/>
      <c r="Q7" s="156"/>
      <c r="R7" s="157" t="s">
        <v>67</v>
      </c>
      <c r="S7" s="158"/>
      <c r="T7" s="55">
        <v>11</v>
      </c>
      <c r="U7" s="154" t="s">
        <v>84</v>
      </c>
      <c r="V7" s="155"/>
      <c r="W7" s="156"/>
      <c r="X7" s="157" t="s">
        <v>67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86</v>
      </c>
      <c r="D8" s="155"/>
      <c r="E8" s="156"/>
      <c r="F8" s="157" t="s">
        <v>70</v>
      </c>
      <c r="G8" s="158"/>
      <c r="H8" s="55">
        <v>6</v>
      </c>
      <c r="I8" s="154" t="s">
        <v>77</v>
      </c>
      <c r="J8" s="155"/>
      <c r="K8" s="156"/>
      <c r="L8" s="157" t="s">
        <v>69</v>
      </c>
      <c r="M8" s="158"/>
      <c r="N8" s="55">
        <v>9</v>
      </c>
      <c r="O8" s="154" t="s">
        <v>82</v>
      </c>
      <c r="P8" s="155"/>
      <c r="Q8" s="156"/>
      <c r="R8" s="157" t="s">
        <v>68</v>
      </c>
      <c r="S8" s="158"/>
      <c r="T8" s="55">
        <v>12</v>
      </c>
      <c r="U8" s="154" t="s">
        <v>85</v>
      </c>
      <c r="V8" s="155"/>
      <c r="W8" s="156"/>
      <c r="X8" s="157" t="s">
        <v>73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DILE-DAL </v>
      </c>
      <c r="E14" s="78"/>
      <c r="F14" s="78"/>
      <c r="G14" s="78"/>
      <c r="H14" s="78"/>
      <c r="I14" s="78"/>
      <c r="J14" s="136">
        <f t="shared" ref="J14:J25" si="1">VLOOKUP($B14,$BC$14:$CD$25,11,0)</f>
        <v>11</v>
      </c>
      <c r="K14" s="137"/>
      <c r="L14" s="136">
        <f t="shared" ref="L14:L25" si="2">VLOOKUP($B14,$BC$14:$CD$25,13,0)</f>
        <v>25</v>
      </c>
      <c r="M14" s="137"/>
      <c r="N14" s="136">
        <f t="shared" ref="N14:N25" si="3">VLOOKUP($B14,$BC$14:$CD$25,15,0)</f>
        <v>8</v>
      </c>
      <c r="O14" s="137"/>
      <c r="P14" s="136">
        <f t="shared" ref="P14:P25" si="4">VLOOKUP($B14,$BC$14:$CD$25,17,0)</f>
        <v>1</v>
      </c>
      <c r="Q14" s="137"/>
      <c r="R14" s="136">
        <f t="shared" ref="R14:R25" si="5">VLOOKUP($B14,$BC$14:$CD$25,19,0)</f>
        <v>2</v>
      </c>
      <c r="S14" s="137"/>
      <c r="T14" s="136">
        <f t="shared" ref="T14:T25" si="6">VLOOKUP($B14,$BC$14:$CD$25,21,0)</f>
        <v>45</v>
      </c>
      <c r="U14" s="137"/>
      <c r="V14" s="136">
        <f t="shared" ref="V14:V25" si="7">VLOOKUP($B14,$BC$14:$CD$25,23,0)</f>
        <v>25</v>
      </c>
      <c r="W14" s="137"/>
      <c r="X14" s="136">
        <f t="shared" ref="X14:X25" si="8">VLOOKUP($B14,$BC$14:$CD$25,25,0)</f>
        <v>20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DILE-DAL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11</v>
      </c>
      <c r="BN14" s="141"/>
      <c r="BO14" s="136">
        <f t="shared" ref="BO14:BO25" si="11">(BQ14*3)+BS14</f>
        <v>25</v>
      </c>
      <c r="BP14" s="137"/>
      <c r="BQ14" s="136">
        <f t="shared" ref="BQ14:BQ25" si="12">SUMIF(AC:AC,BE14,AD:AD)+SUMIF(AN:AN,BE14,AI:AI)+SUMIF(AP:AP,BE14,AQ:AQ)+SUMIF(BA:BA,BE14,AV:AV)</f>
        <v>8</v>
      </c>
      <c r="BR14" s="137"/>
      <c r="BS14" s="136">
        <f t="shared" ref="BS14:BS25" si="13">SUMIF(AC:AC,BE14,AE:AE)+SUMIF(AN:AN,BE14,AJ:AJ)+SUMIF(AP:AP,BE14,AR:AR)+SUMIF(BA:BA,BE14,AW:AW)</f>
        <v>1</v>
      </c>
      <c r="BT14" s="137"/>
      <c r="BU14" s="136">
        <f t="shared" ref="BU14:BU25" si="14">SUMIF(AC:AC,BE14,AF:AF)+SUMIF(AN:AN,BE14,AK:AK)+SUMIF(AP:AP,BE14,AS:AS)+SUMIF(BA:BA,BE14,AX:AX)</f>
        <v>2</v>
      </c>
      <c r="BV14" s="137"/>
      <c r="BW14" s="136">
        <f t="shared" ref="BW14:BW25" si="15">SUMIF(AC:AC,BE14,AG:AG)+SUMIF(AN:AN,BE14,AL:AL)+SUMIF(AP:AP,BE14,AT:AT)+SUMIF(BA:BA,BE14,AY:AY)</f>
        <v>45</v>
      </c>
      <c r="BX14" s="137"/>
      <c r="BY14" s="136">
        <f t="shared" ref="BY14:BY25" si="16">SUMIF(AC:AC,BE14,AH:AH)+SUMIF(AN:AN,BE14,AM:AM)+SUMIF(AP:AP,BE14,AU:AU)+SUMIF(BA:BA,BE14,AZ:AZ)</f>
        <v>25</v>
      </c>
      <c r="BZ14" s="137"/>
      <c r="CA14" s="136">
        <f t="shared" ref="CA14:CA25" si="17">BW14-BY14</f>
        <v>20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25020045008.240002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CALMOM-DAL </v>
      </c>
      <c r="E15" s="78"/>
      <c r="F15" s="78"/>
      <c r="G15" s="78"/>
      <c r="H15" s="78"/>
      <c r="I15" s="78"/>
      <c r="J15" s="136">
        <f t="shared" si="1"/>
        <v>11</v>
      </c>
      <c r="K15" s="137"/>
      <c r="L15" s="136">
        <f t="shared" si="2"/>
        <v>25</v>
      </c>
      <c r="M15" s="137"/>
      <c r="N15" s="136">
        <f t="shared" si="3"/>
        <v>8</v>
      </c>
      <c r="O15" s="137"/>
      <c r="P15" s="136">
        <f t="shared" si="4"/>
        <v>1</v>
      </c>
      <c r="Q15" s="137"/>
      <c r="R15" s="136">
        <f t="shared" si="5"/>
        <v>2</v>
      </c>
      <c r="S15" s="137"/>
      <c r="T15" s="136">
        <f t="shared" si="6"/>
        <v>45</v>
      </c>
      <c r="U15" s="137"/>
      <c r="V15" s="136">
        <f t="shared" si="7"/>
        <v>34</v>
      </c>
      <c r="W15" s="137"/>
      <c r="X15" s="136">
        <f t="shared" si="8"/>
        <v>11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CALMOM-DAL </v>
      </c>
      <c r="BF15" s="78"/>
      <c r="BG15" s="78"/>
      <c r="BH15" s="78"/>
      <c r="BI15" s="78"/>
      <c r="BJ15" s="78"/>
      <c r="BK15" s="78"/>
      <c r="BL15" s="81"/>
      <c r="BM15" s="140">
        <f t="shared" si="10"/>
        <v>11</v>
      </c>
      <c r="BN15" s="141"/>
      <c r="BO15" s="136">
        <f t="shared" si="11"/>
        <v>25</v>
      </c>
      <c r="BP15" s="137"/>
      <c r="BQ15" s="136">
        <f t="shared" si="12"/>
        <v>8</v>
      </c>
      <c r="BR15" s="137"/>
      <c r="BS15" s="136">
        <f t="shared" si="13"/>
        <v>1</v>
      </c>
      <c r="BT15" s="137"/>
      <c r="BU15" s="136">
        <f t="shared" si="14"/>
        <v>2</v>
      </c>
      <c r="BV15" s="137"/>
      <c r="BW15" s="136">
        <f t="shared" si="15"/>
        <v>45</v>
      </c>
      <c r="BX15" s="137"/>
      <c r="BY15" s="136">
        <f t="shared" si="16"/>
        <v>34</v>
      </c>
      <c r="BZ15" s="137"/>
      <c r="CA15" s="136">
        <f t="shared" si="17"/>
        <v>11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25011045008.23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DIOGO FARIAS-SPFC </v>
      </c>
      <c r="E16" s="78"/>
      <c r="F16" s="78"/>
      <c r="G16" s="78"/>
      <c r="H16" s="78"/>
      <c r="I16" s="78"/>
      <c r="J16" s="136">
        <f t="shared" si="1"/>
        <v>11</v>
      </c>
      <c r="K16" s="137"/>
      <c r="L16" s="136">
        <f t="shared" si="2"/>
        <v>22</v>
      </c>
      <c r="M16" s="137"/>
      <c r="N16" s="136">
        <f t="shared" si="3"/>
        <v>7</v>
      </c>
      <c r="O16" s="137"/>
      <c r="P16" s="136">
        <f t="shared" si="4"/>
        <v>1</v>
      </c>
      <c r="Q16" s="137"/>
      <c r="R16" s="136">
        <f t="shared" si="5"/>
        <v>3</v>
      </c>
      <c r="S16" s="137"/>
      <c r="T16" s="136">
        <f t="shared" si="6"/>
        <v>51</v>
      </c>
      <c r="U16" s="137"/>
      <c r="V16" s="136">
        <f t="shared" si="7"/>
        <v>39</v>
      </c>
      <c r="W16" s="137"/>
      <c r="X16" s="136">
        <f t="shared" si="8"/>
        <v>12</v>
      </c>
      <c r="Y16" s="137"/>
      <c r="Z16" s="56"/>
      <c r="AA16" s="57"/>
      <c r="AB16" s="45"/>
      <c r="AO16" s="45"/>
      <c r="AP16" s="45"/>
      <c r="BB16" s="45"/>
      <c r="BC16" s="79">
        <f t="shared" si="9"/>
        <v>9</v>
      </c>
      <c r="BD16" s="80"/>
      <c r="BE16" s="77" t="str">
        <f>CONCATENATE(" ",C8,"-",F8," ")</f>
        <v xml:space="preserve"> LUIS GUSTAVO-CFC </v>
      </c>
      <c r="BF16" s="78"/>
      <c r="BG16" s="78"/>
      <c r="BH16" s="78"/>
      <c r="BI16" s="78"/>
      <c r="BJ16" s="78"/>
      <c r="BK16" s="78"/>
      <c r="BL16" s="81"/>
      <c r="BM16" s="140">
        <f t="shared" si="10"/>
        <v>11</v>
      </c>
      <c r="BN16" s="141"/>
      <c r="BO16" s="136">
        <f t="shared" si="11"/>
        <v>12</v>
      </c>
      <c r="BP16" s="137"/>
      <c r="BQ16" s="136">
        <f t="shared" si="12"/>
        <v>4</v>
      </c>
      <c r="BR16" s="137"/>
      <c r="BS16" s="136">
        <f t="shared" si="13"/>
        <v>0</v>
      </c>
      <c r="BT16" s="137"/>
      <c r="BU16" s="136">
        <f t="shared" si="14"/>
        <v>7</v>
      </c>
      <c r="BV16" s="137"/>
      <c r="BW16" s="136">
        <f t="shared" si="15"/>
        <v>28</v>
      </c>
      <c r="BX16" s="137"/>
      <c r="BY16" s="136">
        <f t="shared" si="16"/>
        <v>30</v>
      </c>
      <c r="BZ16" s="137"/>
      <c r="CA16" s="136">
        <f t="shared" si="17"/>
        <v>-2</v>
      </c>
      <c r="CB16" s="137"/>
      <c r="CC16" s="136">
        <f t="shared" si="19"/>
        <v>22</v>
      </c>
      <c r="CD16" s="137"/>
      <c r="CE16" s="82"/>
      <c r="CF16" s="167">
        <f t="shared" si="18"/>
        <v>11998028004.219999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VELHO-MFC </v>
      </c>
      <c r="E17" s="78"/>
      <c r="F17" s="78"/>
      <c r="G17" s="78"/>
      <c r="H17" s="78"/>
      <c r="I17" s="78"/>
      <c r="J17" s="136">
        <f t="shared" si="1"/>
        <v>11</v>
      </c>
      <c r="K17" s="137"/>
      <c r="L17" s="136">
        <f t="shared" si="2"/>
        <v>21</v>
      </c>
      <c r="M17" s="137"/>
      <c r="N17" s="136">
        <f t="shared" si="3"/>
        <v>6</v>
      </c>
      <c r="O17" s="137"/>
      <c r="P17" s="136">
        <f t="shared" si="4"/>
        <v>3</v>
      </c>
      <c r="Q17" s="137"/>
      <c r="R17" s="136">
        <f t="shared" si="5"/>
        <v>2</v>
      </c>
      <c r="S17" s="137"/>
      <c r="T17" s="136">
        <f t="shared" si="6"/>
        <v>41</v>
      </c>
      <c r="U17" s="137"/>
      <c r="V17" s="136">
        <f t="shared" si="7"/>
        <v>34</v>
      </c>
      <c r="W17" s="137"/>
      <c r="X17" s="136">
        <f t="shared" si="8"/>
        <v>7</v>
      </c>
      <c r="Y17" s="137"/>
      <c r="Z17" s="56"/>
      <c r="AA17" s="57"/>
      <c r="AB17" s="45"/>
      <c r="AO17" s="45"/>
      <c r="AP17" s="45"/>
      <c r="BB17" s="45"/>
      <c r="BC17" s="79">
        <f t="shared" si="9"/>
        <v>8</v>
      </c>
      <c r="BD17" s="80"/>
      <c r="BE17" s="77" t="str">
        <f>CONCATENATE(" ",I6,"-",L6," ")</f>
        <v xml:space="preserve"> GUIMÃO-CFC </v>
      </c>
      <c r="BF17" s="78"/>
      <c r="BG17" s="78"/>
      <c r="BH17" s="78"/>
      <c r="BI17" s="78"/>
      <c r="BJ17" s="78"/>
      <c r="BK17" s="78"/>
      <c r="BL17" s="81"/>
      <c r="BM17" s="140">
        <f t="shared" si="10"/>
        <v>11</v>
      </c>
      <c r="BN17" s="141"/>
      <c r="BO17" s="136">
        <f t="shared" si="11"/>
        <v>15</v>
      </c>
      <c r="BP17" s="137"/>
      <c r="BQ17" s="136">
        <f t="shared" si="12"/>
        <v>4</v>
      </c>
      <c r="BR17" s="137"/>
      <c r="BS17" s="136">
        <f t="shared" si="13"/>
        <v>3</v>
      </c>
      <c r="BT17" s="137"/>
      <c r="BU17" s="136">
        <f t="shared" si="14"/>
        <v>4</v>
      </c>
      <c r="BV17" s="137"/>
      <c r="BW17" s="136">
        <f t="shared" si="15"/>
        <v>42</v>
      </c>
      <c r="BX17" s="137"/>
      <c r="BY17" s="136">
        <f t="shared" si="16"/>
        <v>40</v>
      </c>
      <c r="BZ17" s="137"/>
      <c r="CA17" s="136">
        <f t="shared" si="17"/>
        <v>2</v>
      </c>
      <c r="CB17" s="137"/>
      <c r="CC17" s="136">
        <f t="shared" si="19"/>
        <v>21</v>
      </c>
      <c r="CD17" s="137"/>
      <c r="CE17" s="82"/>
      <c r="CF17" s="167">
        <f t="shared" si="18"/>
        <v>15002042004.209999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ACQUESTA-SEP </v>
      </c>
      <c r="E18" s="78"/>
      <c r="F18" s="78"/>
      <c r="G18" s="78"/>
      <c r="H18" s="78"/>
      <c r="I18" s="78"/>
      <c r="J18" s="136">
        <f t="shared" si="1"/>
        <v>11</v>
      </c>
      <c r="K18" s="137"/>
      <c r="L18" s="136">
        <f t="shared" si="2"/>
        <v>20</v>
      </c>
      <c r="M18" s="137"/>
      <c r="N18" s="136">
        <f t="shared" si="3"/>
        <v>6</v>
      </c>
      <c r="O18" s="137"/>
      <c r="P18" s="136">
        <f t="shared" si="4"/>
        <v>2</v>
      </c>
      <c r="Q18" s="137"/>
      <c r="R18" s="136">
        <f t="shared" si="5"/>
        <v>3</v>
      </c>
      <c r="S18" s="137"/>
      <c r="T18" s="136">
        <f t="shared" si="6"/>
        <v>36</v>
      </c>
      <c r="U18" s="137"/>
      <c r="V18" s="136">
        <f t="shared" si="7"/>
        <v>37</v>
      </c>
      <c r="W18" s="137"/>
      <c r="X18" s="136">
        <f t="shared" si="8"/>
        <v>-1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ACQUESTA-SEP </v>
      </c>
      <c r="BF18" s="78"/>
      <c r="BG18" s="78"/>
      <c r="BH18" s="78"/>
      <c r="BI18" s="78"/>
      <c r="BJ18" s="78"/>
      <c r="BK18" s="78"/>
      <c r="BL18" s="81"/>
      <c r="BM18" s="140">
        <f t="shared" si="10"/>
        <v>11</v>
      </c>
      <c r="BN18" s="141"/>
      <c r="BO18" s="136">
        <f t="shared" si="11"/>
        <v>20</v>
      </c>
      <c r="BP18" s="137"/>
      <c r="BQ18" s="136">
        <f t="shared" si="12"/>
        <v>6</v>
      </c>
      <c r="BR18" s="137"/>
      <c r="BS18" s="136">
        <f t="shared" si="13"/>
        <v>2</v>
      </c>
      <c r="BT18" s="137"/>
      <c r="BU18" s="136">
        <f t="shared" si="14"/>
        <v>3</v>
      </c>
      <c r="BV18" s="137"/>
      <c r="BW18" s="136">
        <f t="shared" si="15"/>
        <v>36</v>
      </c>
      <c r="BX18" s="137"/>
      <c r="BY18" s="136">
        <f t="shared" si="16"/>
        <v>37</v>
      </c>
      <c r="BZ18" s="137"/>
      <c r="CA18" s="136">
        <f t="shared" si="17"/>
        <v>-1</v>
      </c>
      <c r="CB18" s="137"/>
      <c r="CC18" s="136">
        <f t="shared" si="19"/>
        <v>20</v>
      </c>
      <c r="CD18" s="137"/>
      <c r="CE18" s="82"/>
      <c r="CF18" s="167">
        <f t="shared" si="18"/>
        <v>19999036006.200001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RENAN TUSURA-CMSP </v>
      </c>
      <c r="E19" s="78"/>
      <c r="F19" s="78"/>
      <c r="G19" s="78"/>
      <c r="H19" s="78"/>
      <c r="I19" s="78"/>
      <c r="J19" s="136">
        <f t="shared" si="1"/>
        <v>11</v>
      </c>
      <c r="K19" s="137"/>
      <c r="L19" s="136">
        <f t="shared" si="2"/>
        <v>19</v>
      </c>
      <c r="M19" s="137"/>
      <c r="N19" s="136">
        <f t="shared" si="3"/>
        <v>6</v>
      </c>
      <c r="O19" s="137"/>
      <c r="P19" s="136">
        <f t="shared" si="4"/>
        <v>1</v>
      </c>
      <c r="Q19" s="137"/>
      <c r="R19" s="136">
        <f t="shared" si="5"/>
        <v>4</v>
      </c>
      <c r="S19" s="137"/>
      <c r="T19" s="136">
        <f t="shared" si="6"/>
        <v>43</v>
      </c>
      <c r="U19" s="137"/>
      <c r="V19" s="136">
        <f t="shared" si="7"/>
        <v>35</v>
      </c>
      <c r="W19" s="137"/>
      <c r="X19" s="136">
        <f t="shared" si="8"/>
        <v>8</v>
      </c>
      <c r="Y19" s="137"/>
      <c r="Z19" s="56"/>
      <c r="AA19" s="57"/>
      <c r="AB19" s="45"/>
      <c r="AO19" s="45"/>
      <c r="AP19" s="45"/>
      <c r="BB19" s="45"/>
      <c r="BC19" s="79">
        <f t="shared" si="9"/>
        <v>12</v>
      </c>
      <c r="BD19" s="80"/>
      <c r="BE19" s="77" t="str">
        <f>CONCATENATE(" ",I8,"-",L8," ")</f>
        <v xml:space="preserve"> FERNANDO CAMPOS-DAL </v>
      </c>
      <c r="BF19" s="78"/>
      <c r="BG19" s="78"/>
      <c r="BH19" s="78"/>
      <c r="BI19" s="78"/>
      <c r="BJ19" s="78"/>
      <c r="BK19" s="78"/>
      <c r="BL19" s="81"/>
      <c r="BM19" s="140">
        <f t="shared" si="10"/>
        <v>11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11</v>
      </c>
      <c r="BV19" s="137"/>
      <c r="BW19" s="136">
        <f t="shared" si="15"/>
        <v>0</v>
      </c>
      <c r="BX19" s="137"/>
      <c r="BY19" s="136">
        <f t="shared" si="16"/>
        <v>33</v>
      </c>
      <c r="BZ19" s="137"/>
      <c r="CA19" s="136">
        <f t="shared" si="17"/>
        <v>-33</v>
      </c>
      <c r="CB19" s="137"/>
      <c r="CC19" s="136">
        <f t="shared" si="19"/>
        <v>19</v>
      </c>
      <c r="CD19" s="137"/>
      <c r="CE19" s="82"/>
      <c r="CF19" s="167">
        <f t="shared" si="18"/>
        <v>-32999999.809999999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PICCININI-CMSP </v>
      </c>
      <c r="E20" s="78"/>
      <c r="F20" s="78"/>
      <c r="G20" s="78"/>
      <c r="H20" s="78"/>
      <c r="I20" s="78"/>
      <c r="J20" s="136">
        <f t="shared" si="1"/>
        <v>11</v>
      </c>
      <c r="K20" s="137"/>
      <c r="L20" s="136">
        <f t="shared" si="2"/>
        <v>19</v>
      </c>
      <c r="M20" s="137"/>
      <c r="N20" s="136">
        <f t="shared" si="3"/>
        <v>6</v>
      </c>
      <c r="O20" s="137"/>
      <c r="P20" s="136">
        <f t="shared" si="4"/>
        <v>1</v>
      </c>
      <c r="Q20" s="137"/>
      <c r="R20" s="136">
        <f t="shared" si="5"/>
        <v>4</v>
      </c>
      <c r="S20" s="137"/>
      <c r="T20" s="136">
        <f t="shared" si="6"/>
        <v>38</v>
      </c>
      <c r="U20" s="137"/>
      <c r="V20" s="136">
        <f t="shared" si="7"/>
        <v>31</v>
      </c>
      <c r="W20" s="137"/>
      <c r="X20" s="136">
        <f t="shared" si="8"/>
        <v>7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PICCININI-CMSP </v>
      </c>
      <c r="BF20" s="78"/>
      <c r="BG20" s="78"/>
      <c r="BH20" s="78"/>
      <c r="BI20" s="78"/>
      <c r="BJ20" s="78"/>
      <c r="BK20" s="78"/>
      <c r="BL20" s="81"/>
      <c r="BM20" s="140">
        <f t="shared" si="10"/>
        <v>11</v>
      </c>
      <c r="BN20" s="141"/>
      <c r="BO20" s="136">
        <f t="shared" si="11"/>
        <v>19</v>
      </c>
      <c r="BP20" s="137"/>
      <c r="BQ20" s="136">
        <f t="shared" si="12"/>
        <v>6</v>
      </c>
      <c r="BR20" s="137"/>
      <c r="BS20" s="136">
        <f t="shared" si="13"/>
        <v>1</v>
      </c>
      <c r="BT20" s="137"/>
      <c r="BU20" s="136">
        <f t="shared" si="14"/>
        <v>4</v>
      </c>
      <c r="BV20" s="137"/>
      <c r="BW20" s="136">
        <f t="shared" si="15"/>
        <v>38</v>
      </c>
      <c r="BX20" s="137"/>
      <c r="BY20" s="136">
        <f t="shared" si="16"/>
        <v>31</v>
      </c>
      <c r="BZ20" s="137"/>
      <c r="CA20" s="136">
        <f t="shared" si="17"/>
        <v>7</v>
      </c>
      <c r="CB20" s="137"/>
      <c r="CC20" s="136">
        <f t="shared" si="19"/>
        <v>18</v>
      </c>
      <c r="CD20" s="137"/>
      <c r="CE20" s="82"/>
      <c r="CF20" s="167">
        <f t="shared" si="18"/>
        <v>19007038006.18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GUIMÃO-CFC </v>
      </c>
      <c r="E21" s="78"/>
      <c r="F21" s="78"/>
      <c r="G21" s="78"/>
      <c r="H21" s="78"/>
      <c r="I21" s="78"/>
      <c r="J21" s="136">
        <f t="shared" si="1"/>
        <v>11</v>
      </c>
      <c r="K21" s="137"/>
      <c r="L21" s="136">
        <f t="shared" si="2"/>
        <v>15</v>
      </c>
      <c r="M21" s="137"/>
      <c r="N21" s="136">
        <f t="shared" si="3"/>
        <v>4</v>
      </c>
      <c r="O21" s="137"/>
      <c r="P21" s="136">
        <f t="shared" si="4"/>
        <v>3</v>
      </c>
      <c r="Q21" s="137"/>
      <c r="R21" s="136">
        <f t="shared" si="5"/>
        <v>4</v>
      </c>
      <c r="S21" s="137"/>
      <c r="T21" s="136">
        <f t="shared" si="6"/>
        <v>42</v>
      </c>
      <c r="U21" s="137"/>
      <c r="V21" s="136">
        <f t="shared" si="7"/>
        <v>40</v>
      </c>
      <c r="W21" s="137"/>
      <c r="X21" s="136">
        <f t="shared" si="8"/>
        <v>2</v>
      </c>
      <c r="Y21" s="137"/>
      <c r="Z21" s="56"/>
      <c r="AA21" s="57"/>
      <c r="AB21" s="45"/>
      <c r="AO21" s="45"/>
      <c r="AP21" s="45"/>
      <c r="BB21" s="45"/>
      <c r="BC21" s="79">
        <f t="shared" si="9"/>
        <v>3</v>
      </c>
      <c r="BD21" s="80"/>
      <c r="BE21" s="77" t="str">
        <f>CONCATENATE(" ",O7,"-",R7," ")</f>
        <v xml:space="preserve"> DIOGO FARIAS-SPFC </v>
      </c>
      <c r="BF21" s="78"/>
      <c r="BG21" s="78"/>
      <c r="BH21" s="78"/>
      <c r="BI21" s="78"/>
      <c r="BJ21" s="78"/>
      <c r="BK21" s="78"/>
      <c r="BL21" s="81"/>
      <c r="BM21" s="140">
        <f t="shared" si="10"/>
        <v>11</v>
      </c>
      <c r="BN21" s="141"/>
      <c r="BO21" s="136">
        <f t="shared" si="11"/>
        <v>22</v>
      </c>
      <c r="BP21" s="137"/>
      <c r="BQ21" s="136">
        <f t="shared" si="12"/>
        <v>7</v>
      </c>
      <c r="BR21" s="137"/>
      <c r="BS21" s="136">
        <f t="shared" si="13"/>
        <v>1</v>
      </c>
      <c r="BT21" s="137"/>
      <c r="BU21" s="136">
        <f t="shared" si="14"/>
        <v>3</v>
      </c>
      <c r="BV21" s="137"/>
      <c r="BW21" s="136">
        <f t="shared" si="15"/>
        <v>51</v>
      </c>
      <c r="BX21" s="137"/>
      <c r="BY21" s="136">
        <f t="shared" si="16"/>
        <v>39</v>
      </c>
      <c r="BZ21" s="137"/>
      <c r="CA21" s="136">
        <f t="shared" si="17"/>
        <v>12</v>
      </c>
      <c r="CB21" s="137"/>
      <c r="CC21" s="136">
        <f t="shared" si="19"/>
        <v>17</v>
      </c>
      <c r="CD21" s="137"/>
      <c r="CE21" s="82"/>
      <c r="CF21" s="167">
        <f t="shared" si="18"/>
        <v>22012051007.169998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LUIS GUSTAVO-CFC </v>
      </c>
      <c r="E22" s="78"/>
      <c r="F22" s="78"/>
      <c r="G22" s="78"/>
      <c r="H22" s="78"/>
      <c r="I22" s="78"/>
      <c r="J22" s="136">
        <f t="shared" si="1"/>
        <v>11</v>
      </c>
      <c r="K22" s="137"/>
      <c r="L22" s="136">
        <f t="shared" si="2"/>
        <v>12</v>
      </c>
      <c r="M22" s="137"/>
      <c r="N22" s="136">
        <f t="shared" si="3"/>
        <v>4</v>
      </c>
      <c r="O22" s="137"/>
      <c r="P22" s="136">
        <f t="shared" si="4"/>
        <v>0</v>
      </c>
      <c r="Q22" s="137"/>
      <c r="R22" s="136">
        <f t="shared" si="5"/>
        <v>7</v>
      </c>
      <c r="S22" s="137"/>
      <c r="T22" s="136">
        <f t="shared" si="6"/>
        <v>28</v>
      </c>
      <c r="U22" s="137"/>
      <c r="V22" s="136">
        <f t="shared" si="7"/>
        <v>30</v>
      </c>
      <c r="W22" s="137"/>
      <c r="X22" s="136">
        <f t="shared" si="8"/>
        <v>-2</v>
      </c>
      <c r="Y22" s="137"/>
      <c r="Z22" s="56"/>
      <c r="AA22" s="57"/>
      <c r="AB22" s="45"/>
      <c r="AO22" s="45"/>
      <c r="AP22" s="45"/>
      <c r="BB22" s="45"/>
      <c r="BC22" s="79">
        <f t="shared" si="9"/>
        <v>6</v>
      </c>
      <c r="BD22" s="80"/>
      <c r="BE22" s="77" t="str">
        <f>CONCATENATE(" ",O8,"-",R8," ")</f>
        <v xml:space="preserve"> RENAN TUSURA-CMSP </v>
      </c>
      <c r="BF22" s="78"/>
      <c r="BG22" s="78"/>
      <c r="BH22" s="78"/>
      <c r="BI22" s="78"/>
      <c r="BJ22" s="78"/>
      <c r="BK22" s="78"/>
      <c r="BL22" s="81"/>
      <c r="BM22" s="140">
        <f t="shared" si="10"/>
        <v>11</v>
      </c>
      <c r="BN22" s="141"/>
      <c r="BO22" s="136">
        <f t="shared" si="11"/>
        <v>19</v>
      </c>
      <c r="BP22" s="137"/>
      <c r="BQ22" s="136">
        <f t="shared" si="12"/>
        <v>6</v>
      </c>
      <c r="BR22" s="137"/>
      <c r="BS22" s="136">
        <f t="shared" si="13"/>
        <v>1</v>
      </c>
      <c r="BT22" s="137"/>
      <c r="BU22" s="136">
        <f t="shared" si="14"/>
        <v>4</v>
      </c>
      <c r="BV22" s="137"/>
      <c r="BW22" s="136">
        <f t="shared" si="15"/>
        <v>43</v>
      </c>
      <c r="BX22" s="137"/>
      <c r="BY22" s="136">
        <f t="shared" si="16"/>
        <v>35</v>
      </c>
      <c r="BZ22" s="137"/>
      <c r="CA22" s="136">
        <f t="shared" si="17"/>
        <v>8</v>
      </c>
      <c r="CB22" s="137"/>
      <c r="CC22" s="136">
        <f t="shared" si="19"/>
        <v>16</v>
      </c>
      <c r="CD22" s="137"/>
      <c r="CE22" s="82"/>
      <c r="CF22" s="167">
        <f t="shared" si="18"/>
        <v>19008043006.16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JUNINHO-SPFC </v>
      </c>
      <c r="E23" s="78"/>
      <c r="F23" s="78"/>
      <c r="G23" s="78"/>
      <c r="H23" s="78"/>
      <c r="I23" s="78"/>
      <c r="J23" s="136">
        <f t="shared" si="1"/>
        <v>11</v>
      </c>
      <c r="K23" s="137"/>
      <c r="L23" s="136">
        <f t="shared" si="2"/>
        <v>9</v>
      </c>
      <c r="M23" s="137"/>
      <c r="N23" s="136">
        <f t="shared" si="3"/>
        <v>3</v>
      </c>
      <c r="O23" s="137"/>
      <c r="P23" s="136">
        <f t="shared" si="4"/>
        <v>0</v>
      </c>
      <c r="Q23" s="137"/>
      <c r="R23" s="136">
        <f t="shared" si="5"/>
        <v>8</v>
      </c>
      <c r="S23" s="137"/>
      <c r="T23" s="136">
        <f t="shared" si="6"/>
        <v>34</v>
      </c>
      <c r="U23" s="137"/>
      <c r="V23" s="136">
        <f t="shared" si="7"/>
        <v>46</v>
      </c>
      <c r="W23" s="137"/>
      <c r="X23" s="136">
        <f t="shared" si="8"/>
        <v>-12</v>
      </c>
      <c r="Y23" s="137"/>
      <c r="Z23" s="56"/>
      <c r="AA23" s="57"/>
      <c r="AB23" s="45"/>
      <c r="AO23" s="45"/>
      <c r="AP23" s="45"/>
      <c r="BB23" s="45"/>
      <c r="BC23" s="79">
        <f t="shared" si="9"/>
        <v>11</v>
      </c>
      <c r="BD23" s="80"/>
      <c r="BE23" s="77" t="str">
        <f>CONCATENATE(" ",U6,"-",X6," ")</f>
        <v xml:space="preserve"> ARLINDO-CMSP </v>
      </c>
      <c r="BF23" s="78"/>
      <c r="BG23" s="78"/>
      <c r="BH23" s="78"/>
      <c r="BI23" s="78"/>
      <c r="BJ23" s="78"/>
      <c r="BK23" s="78"/>
      <c r="BL23" s="81"/>
      <c r="BM23" s="140">
        <f t="shared" si="10"/>
        <v>11</v>
      </c>
      <c r="BN23" s="141"/>
      <c r="BO23" s="136">
        <f t="shared" si="11"/>
        <v>4</v>
      </c>
      <c r="BP23" s="137"/>
      <c r="BQ23" s="136">
        <f t="shared" si="12"/>
        <v>1</v>
      </c>
      <c r="BR23" s="137"/>
      <c r="BS23" s="136">
        <f t="shared" si="13"/>
        <v>1</v>
      </c>
      <c r="BT23" s="137"/>
      <c r="BU23" s="136">
        <f t="shared" si="14"/>
        <v>9</v>
      </c>
      <c r="BV23" s="137"/>
      <c r="BW23" s="136">
        <f t="shared" si="15"/>
        <v>31</v>
      </c>
      <c r="BX23" s="137"/>
      <c r="BY23" s="136">
        <f t="shared" si="16"/>
        <v>50</v>
      </c>
      <c r="BZ23" s="137"/>
      <c r="CA23" s="136">
        <f t="shared" si="17"/>
        <v>-19</v>
      </c>
      <c r="CB23" s="137"/>
      <c r="CC23" s="136">
        <f t="shared" si="19"/>
        <v>15</v>
      </c>
      <c r="CD23" s="137"/>
      <c r="CE23" s="82"/>
      <c r="CF23" s="167">
        <f t="shared" si="18"/>
        <v>3981031001.1500001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ARLINDO-CMSP </v>
      </c>
      <c r="E24" s="78"/>
      <c r="F24" s="78"/>
      <c r="G24" s="78"/>
      <c r="H24" s="78"/>
      <c r="I24" s="78"/>
      <c r="J24" s="136">
        <f t="shared" si="1"/>
        <v>11</v>
      </c>
      <c r="K24" s="137"/>
      <c r="L24" s="136">
        <f t="shared" si="2"/>
        <v>4</v>
      </c>
      <c r="M24" s="137"/>
      <c r="N24" s="136">
        <f t="shared" si="3"/>
        <v>1</v>
      </c>
      <c r="O24" s="137"/>
      <c r="P24" s="136">
        <f t="shared" si="4"/>
        <v>1</v>
      </c>
      <c r="Q24" s="137"/>
      <c r="R24" s="136">
        <f t="shared" si="5"/>
        <v>9</v>
      </c>
      <c r="S24" s="137"/>
      <c r="T24" s="136">
        <f t="shared" si="6"/>
        <v>31</v>
      </c>
      <c r="U24" s="137"/>
      <c r="V24" s="136">
        <f t="shared" si="7"/>
        <v>50</v>
      </c>
      <c r="W24" s="137"/>
      <c r="X24" s="136">
        <f t="shared" si="8"/>
        <v>-19</v>
      </c>
      <c r="Y24" s="137"/>
      <c r="Z24" s="56"/>
      <c r="AA24" s="57"/>
      <c r="AB24" s="45"/>
      <c r="AO24" s="45"/>
      <c r="AP24" s="45"/>
      <c r="BB24" s="45"/>
      <c r="BC24" s="79">
        <f t="shared" si="9"/>
        <v>10</v>
      </c>
      <c r="BD24" s="80"/>
      <c r="BE24" s="77" t="str">
        <f>CONCATENATE(" ",U7,"-",X7," ")</f>
        <v xml:space="preserve"> JUNINHO-SPFC </v>
      </c>
      <c r="BF24" s="78"/>
      <c r="BG24" s="78"/>
      <c r="BH24" s="78"/>
      <c r="BI24" s="78"/>
      <c r="BJ24" s="78"/>
      <c r="BK24" s="78"/>
      <c r="BL24" s="81"/>
      <c r="BM24" s="140">
        <f t="shared" si="10"/>
        <v>11</v>
      </c>
      <c r="BN24" s="141"/>
      <c r="BO24" s="136">
        <f t="shared" si="11"/>
        <v>9</v>
      </c>
      <c r="BP24" s="137"/>
      <c r="BQ24" s="136">
        <f t="shared" si="12"/>
        <v>3</v>
      </c>
      <c r="BR24" s="137"/>
      <c r="BS24" s="136">
        <f t="shared" si="13"/>
        <v>0</v>
      </c>
      <c r="BT24" s="137"/>
      <c r="BU24" s="136">
        <f t="shared" si="14"/>
        <v>8</v>
      </c>
      <c r="BV24" s="137"/>
      <c r="BW24" s="136">
        <f t="shared" si="15"/>
        <v>34</v>
      </c>
      <c r="BX24" s="137"/>
      <c r="BY24" s="136">
        <f t="shared" si="16"/>
        <v>46</v>
      </c>
      <c r="BZ24" s="137"/>
      <c r="CA24" s="136">
        <f t="shared" si="17"/>
        <v>-12</v>
      </c>
      <c r="CB24" s="137"/>
      <c r="CC24" s="136">
        <f t="shared" si="19"/>
        <v>14</v>
      </c>
      <c r="CD24" s="137"/>
      <c r="CE24" s="82"/>
      <c r="CF24" s="167">
        <f t="shared" si="18"/>
        <v>8988034003.1399994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FERNANDO CAMPOS-DAL </v>
      </c>
      <c r="E25" s="78"/>
      <c r="F25" s="78"/>
      <c r="G25" s="78"/>
      <c r="H25" s="78"/>
      <c r="I25" s="78"/>
      <c r="J25" s="136">
        <f t="shared" si="1"/>
        <v>11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11</v>
      </c>
      <c r="S25" s="137"/>
      <c r="T25" s="136">
        <f t="shared" si="6"/>
        <v>0</v>
      </c>
      <c r="U25" s="137"/>
      <c r="V25" s="136">
        <f t="shared" si="7"/>
        <v>33</v>
      </c>
      <c r="W25" s="137"/>
      <c r="X25" s="136">
        <f t="shared" si="8"/>
        <v>-33</v>
      </c>
      <c r="Y25" s="137"/>
      <c r="Z25" s="56"/>
      <c r="AA25" s="57"/>
      <c r="AB25" s="45"/>
      <c r="AO25" s="45"/>
      <c r="AP25" s="45"/>
      <c r="BB25" s="45"/>
      <c r="BC25" s="79">
        <f t="shared" si="9"/>
        <v>4</v>
      </c>
      <c r="BD25" s="80"/>
      <c r="BE25" s="77" t="str">
        <f>CONCATENATE(" ",U8,"-",X8," ")</f>
        <v xml:space="preserve"> VELHO-MFC </v>
      </c>
      <c r="BF25" s="78"/>
      <c r="BG25" s="78"/>
      <c r="BH25" s="78"/>
      <c r="BI25" s="78"/>
      <c r="BJ25" s="78"/>
      <c r="BK25" s="78"/>
      <c r="BL25" s="81"/>
      <c r="BM25" s="140">
        <f t="shared" si="10"/>
        <v>11</v>
      </c>
      <c r="BN25" s="141"/>
      <c r="BO25" s="136">
        <f t="shared" si="11"/>
        <v>21</v>
      </c>
      <c r="BP25" s="137"/>
      <c r="BQ25" s="136">
        <f t="shared" si="12"/>
        <v>6</v>
      </c>
      <c r="BR25" s="137"/>
      <c r="BS25" s="136">
        <f t="shared" si="13"/>
        <v>3</v>
      </c>
      <c r="BT25" s="137"/>
      <c r="BU25" s="136">
        <f t="shared" si="14"/>
        <v>2</v>
      </c>
      <c r="BV25" s="137"/>
      <c r="BW25" s="136">
        <f t="shared" si="15"/>
        <v>41</v>
      </c>
      <c r="BX25" s="137"/>
      <c r="BY25" s="136">
        <f t="shared" si="16"/>
        <v>34</v>
      </c>
      <c r="BZ25" s="137"/>
      <c r="CA25" s="136">
        <f t="shared" si="17"/>
        <v>7</v>
      </c>
      <c r="CB25" s="137"/>
      <c r="CC25" s="136">
        <f t="shared" si="19"/>
        <v>13</v>
      </c>
      <c r="CD25" s="137"/>
      <c r="CE25" s="82"/>
      <c r="CF25" s="167">
        <f t="shared" si="18"/>
        <v>21007041006.130001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-5ª Divisão - Meninos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DILE-DAL </v>
      </c>
      <c r="E37" s="149"/>
      <c r="F37" s="149"/>
      <c r="G37" s="150"/>
      <c r="H37" s="88">
        <v>3</v>
      </c>
      <c r="I37" s="88">
        <v>0</v>
      </c>
      <c r="J37" s="142" t="str">
        <f>BE19</f>
        <v xml:space="preserve"> FERNANDO CAMPOS-DAL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DILE-DAL </v>
      </c>
      <c r="R37" s="149"/>
      <c r="S37" s="149"/>
      <c r="T37" s="150"/>
      <c r="U37" s="88">
        <v>7</v>
      </c>
      <c r="V37" s="88">
        <v>3</v>
      </c>
      <c r="W37" s="142" t="str">
        <f>J38</f>
        <v xml:space="preserve"> ACQUESTA-SEP </v>
      </c>
      <c r="X37" s="143"/>
      <c r="Y37" s="143"/>
      <c r="Z37" s="144"/>
      <c r="AC37" s="102" t="str">
        <f t="shared" ref="AC37:AC42" si="20">D37</f>
        <v xml:space="preserve"> DILE-DAL </v>
      </c>
      <c r="AD37" s="103">
        <f t="shared" ref="AD37:AD42" si="21">IF(OR(H37="",I37=""),"",IF(H37&gt;I37,1,0))</f>
        <v>1</v>
      </c>
      <c r="AE37" s="103">
        <f t="shared" ref="AE37:AE42" si="22">IF(OR(H37="",I37=""),"",IF(H37=I37,1,0))</f>
        <v>0</v>
      </c>
      <c r="AF37" s="103">
        <f t="shared" ref="AF37:AF42" si="23">IF(OR(H37="",I37=""),"",IF(H37&lt;I37,1,0))</f>
        <v>0</v>
      </c>
      <c r="AG37" s="103">
        <f t="shared" ref="AG37:AG42" si="24">IF(OR(H37="",I37=""),"",H37)</f>
        <v>3</v>
      </c>
      <c r="AH37" s="103">
        <f t="shared" ref="AH37:AH42" si="25">IF(OR(H37="",I37=""),"",I37)</f>
        <v>0</v>
      </c>
      <c r="AI37" s="104">
        <f t="shared" ref="AI37:AI42" si="26">IF(OR(H37="",I37=""),"",IF(H37&lt;I37,1,0))</f>
        <v>0</v>
      </c>
      <c r="AJ37" s="104">
        <f t="shared" ref="AJ37:AJ42" si="27">IF(OR(H37="",I37=""),"",IF(H37=I37,1,0))</f>
        <v>0</v>
      </c>
      <c r="AK37" s="104">
        <f t="shared" ref="AK37:AK42" si="28">IF(OR(H37="",I37=""),"",IF(H37&gt;I37,1,0))</f>
        <v>1</v>
      </c>
      <c r="AL37" s="104">
        <f t="shared" ref="AL37:AL42" si="29">IF(OR(H37="",I37=""),"",I37)</f>
        <v>0</v>
      </c>
      <c r="AM37" s="104">
        <f t="shared" ref="AM37:AM42" si="30">IF(OR(H37="",I37=""),"",H37)</f>
        <v>3</v>
      </c>
      <c r="AN37" s="105" t="str">
        <f t="shared" ref="AN37:AN42" si="31">J37</f>
        <v xml:space="preserve"> FERNANDO CAMPOS-DAL </v>
      </c>
      <c r="AP37" s="102" t="str">
        <f t="shared" ref="AP37:AP42" si="32">Q37</f>
        <v xml:space="preserve"> DILE-DAL </v>
      </c>
      <c r="AQ37" s="103">
        <f t="shared" ref="AQ37:AQ42" si="33">IF(OR(U37="",V37=""),"",IF(U37&gt;V37,1,0))</f>
        <v>1</v>
      </c>
      <c r="AR37" s="103">
        <f t="shared" ref="AR37:AR42" si="34">IF(OR(U37="",V37=""),"",IF(U37=V37,1,0))</f>
        <v>0</v>
      </c>
      <c r="AS37" s="103">
        <f t="shared" ref="AS37:AS42" si="35">IF(OR(U37="",V37=""),"",IF(U37&lt;V37,1,0))</f>
        <v>0</v>
      </c>
      <c r="AT37" s="103">
        <f t="shared" ref="AT37:AT42" si="36">IF(OR(U37="",V37=""),"",U37)</f>
        <v>7</v>
      </c>
      <c r="AU37" s="103">
        <f t="shared" ref="AU37:AU42" si="37">IF(OR(U37="",V37=""),"",V37)</f>
        <v>3</v>
      </c>
      <c r="AV37" s="104">
        <f t="shared" ref="AV37:AV42" si="38">IF(OR(U37="",V37=""),"",IF(U37&lt;V37,1,0))</f>
        <v>0</v>
      </c>
      <c r="AW37" s="104">
        <f t="shared" ref="AW37:AW42" si="39">IF(OR(U37="",V37=""),"",IF(U37=V37,1,0))</f>
        <v>0</v>
      </c>
      <c r="AX37" s="104">
        <f t="shared" ref="AX37:AX42" si="40">IF(OR(U37="",V37=""),"",IF(U37&gt;V37,1,0))</f>
        <v>1</v>
      </c>
      <c r="AY37" s="104">
        <f t="shared" ref="AY37:AY42" si="41">IF(OR(U37="",V37=""),"",V37)</f>
        <v>3</v>
      </c>
      <c r="AZ37" s="104">
        <f t="shared" ref="AZ37:AZ42" si="42">IF(OR(U37="",V37=""),"",U37)</f>
        <v>7</v>
      </c>
      <c r="BA37" s="105" t="str">
        <f t="shared" ref="BA37:BA42" si="43">W37</f>
        <v xml:space="preserve"> ACQUESTA-SEP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CALMOM-DAL </v>
      </c>
      <c r="E38" s="149"/>
      <c r="F38" s="149"/>
      <c r="G38" s="150"/>
      <c r="H38" s="88">
        <v>4</v>
      </c>
      <c r="I38" s="88">
        <v>2</v>
      </c>
      <c r="J38" s="142" t="str">
        <f>BE18</f>
        <v xml:space="preserve"> ACQUESTA-SEP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FERNANDO CAMPOS-DAL </v>
      </c>
      <c r="R38" s="149"/>
      <c r="S38" s="149"/>
      <c r="T38" s="150"/>
      <c r="U38" s="88">
        <v>0</v>
      </c>
      <c r="V38" s="88">
        <v>3</v>
      </c>
      <c r="W38" s="142" t="str">
        <f>J39</f>
        <v xml:space="preserve"> GUIMÃO-CFC </v>
      </c>
      <c r="X38" s="143"/>
      <c r="Y38" s="143"/>
      <c r="Z38" s="144"/>
      <c r="AC38" s="102" t="str">
        <f t="shared" si="20"/>
        <v xml:space="preserve"> CALMOM-DAL </v>
      </c>
      <c r="AD38" s="103">
        <f t="shared" si="21"/>
        <v>1</v>
      </c>
      <c r="AE38" s="103">
        <f t="shared" si="22"/>
        <v>0</v>
      </c>
      <c r="AF38" s="103">
        <f t="shared" si="23"/>
        <v>0</v>
      </c>
      <c r="AG38" s="103">
        <f t="shared" si="24"/>
        <v>4</v>
      </c>
      <c r="AH38" s="103">
        <f t="shared" si="25"/>
        <v>2</v>
      </c>
      <c r="AI38" s="104">
        <f t="shared" si="26"/>
        <v>0</v>
      </c>
      <c r="AJ38" s="104">
        <f t="shared" si="27"/>
        <v>0</v>
      </c>
      <c r="AK38" s="104">
        <f t="shared" si="28"/>
        <v>1</v>
      </c>
      <c r="AL38" s="104">
        <f t="shared" si="29"/>
        <v>2</v>
      </c>
      <c r="AM38" s="104">
        <f t="shared" si="30"/>
        <v>4</v>
      </c>
      <c r="AN38" s="105" t="str">
        <f t="shared" si="31"/>
        <v xml:space="preserve"> ACQUESTA-SEP </v>
      </c>
      <c r="AP38" s="102" t="str">
        <f t="shared" si="32"/>
        <v xml:space="preserve"> FERNANDO CAMPOS-DAL </v>
      </c>
      <c r="AQ38" s="103">
        <f t="shared" si="33"/>
        <v>0</v>
      </c>
      <c r="AR38" s="103">
        <f t="shared" si="34"/>
        <v>0</v>
      </c>
      <c r="AS38" s="103">
        <f t="shared" si="35"/>
        <v>1</v>
      </c>
      <c r="AT38" s="103">
        <f t="shared" si="36"/>
        <v>0</v>
      </c>
      <c r="AU38" s="103">
        <f t="shared" si="37"/>
        <v>3</v>
      </c>
      <c r="AV38" s="104">
        <f t="shared" si="38"/>
        <v>1</v>
      </c>
      <c r="AW38" s="104">
        <f t="shared" si="39"/>
        <v>0</v>
      </c>
      <c r="AX38" s="104">
        <f t="shared" si="40"/>
        <v>0</v>
      </c>
      <c r="AY38" s="104">
        <f t="shared" si="41"/>
        <v>3</v>
      </c>
      <c r="AZ38" s="104">
        <f t="shared" si="42"/>
        <v>0</v>
      </c>
      <c r="BA38" s="105" t="str">
        <f t="shared" si="43"/>
        <v xml:space="preserve"> GUIMÃO-CFC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LUIS GUSTAVO-CFC </v>
      </c>
      <c r="E39" s="149"/>
      <c r="F39" s="149"/>
      <c r="G39" s="150"/>
      <c r="H39" s="88">
        <v>2</v>
      </c>
      <c r="I39" s="88">
        <v>1</v>
      </c>
      <c r="J39" s="142" t="str">
        <f>BE17</f>
        <v xml:space="preserve"> GUIMÃO-CFC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CALMOM-DAL </v>
      </c>
      <c r="R39" s="149"/>
      <c r="S39" s="149"/>
      <c r="T39" s="150"/>
      <c r="U39" s="88">
        <v>2</v>
      </c>
      <c r="V39" s="88">
        <v>1</v>
      </c>
      <c r="W39" s="142" t="str">
        <f>D39</f>
        <v xml:space="preserve"> LUIS GUSTAVO-CFC </v>
      </c>
      <c r="X39" s="143"/>
      <c r="Y39" s="143"/>
      <c r="Z39" s="144"/>
      <c r="AC39" s="102" t="str">
        <f t="shared" si="20"/>
        <v xml:space="preserve"> LUIS GUSTAVO-CFC </v>
      </c>
      <c r="AD39" s="103">
        <f t="shared" si="21"/>
        <v>1</v>
      </c>
      <c r="AE39" s="103">
        <f t="shared" si="22"/>
        <v>0</v>
      </c>
      <c r="AF39" s="103">
        <f t="shared" si="23"/>
        <v>0</v>
      </c>
      <c r="AG39" s="103">
        <f t="shared" si="24"/>
        <v>2</v>
      </c>
      <c r="AH39" s="103">
        <f t="shared" si="25"/>
        <v>1</v>
      </c>
      <c r="AI39" s="104">
        <f t="shared" si="26"/>
        <v>0</v>
      </c>
      <c r="AJ39" s="104">
        <f t="shared" si="27"/>
        <v>0</v>
      </c>
      <c r="AK39" s="104">
        <f t="shared" si="28"/>
        <v>1</v>
      </c>
      <c r="AL39" s="104">
        <f t="shared" si="29"/>
        <v>1</v>
      </c>
      <c r="AM39" s="104">
        <f t="shared" si="30"/>
        <v>2</v>
      </c>
      <c r="AN39" s="105" t="str">
        <f t="shared" si="31"/>
        <v xml:space="preserve"> GUIMÃO-CFC </v>
      </c>
      <c r="AP39" s="102" t="str">
        <f t="shared" si="32"/>
        <v xml:space="preserve"> CALMOM-DAL </v>
      </c>
      <c r="AQ39" s="103">
        <f t="shared" si="33"/>
        <v>1</v>
      </c>
      <c r="AR39" s="103">
        <f t="shared" si="34"/>
        <v>0</v>
      </c>
      <c r="AS39" s="103">
        <f t="shared" si="35"/>
        <v>0</v>
      </c>
      <c r="AT39" s="103">
        <f t="shared" si="36"/>
        <v>2</v>
      </c>
      <c r="AU39" s="103">
        <f t="shared" si="37"/>
        <v>1</v>
      </c>
      <c r="AV39" s="104">
        <f t="shared" si="38"/>
        <v>0</v>
      </c>
      <c r="AW39" s="104">
        <f t="shared" si="39"/>
        <v>0</v>
      </c>
      <c r="AX39" s="104">
        <f t="shared" si="40"/>
        <v>1</v>
      </c>
      <c r="AY39" s="104">
        <f t="shared" si="41"/>
        <v>1</v>
      </c>
      <c r="AZ39" s="104">
        <f t="shared" si="42"/>
        <v>2</v>
      </c>
      <c r="BA39" s="105" t="str">
        <f t="shared" si="43"/>
        <v xml:space="preserve"> LUIS GUSTAVO-CFC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PICCININI-CMSP </v>
      </c>
      <c r="E40" s="149"/>
      <c r="F40" s="149"/>
      <c r="G40" s="150"/>
      <c r="H40" s="88">
        <v>5</v>
      </c>
      <c r="I40" s="88">
        <v>2</v>
      </c>
      <c r="J40" s="142" t="str">
        <f>BE25</f>
        <v xml:space="preserve"> VELHO-MFC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PICCININI-CMSP </v>
      </c>
      <c r="R40" s="149"/>
      <c r="S40" s="149"/>
      <c r="T40" s="150"/>
      <c r="U40" s="88">
        <v>3</v>
      </c>
      <c r="V40" s="88">
        <v>2</v>
      </c>
      <c r="W40" s="142" t="str">
        <f>J41</f>
        <v xml:space="preserve"> JUNINHO-SPFC </v>
      </c>
      <c r="X40" s="143"/>
      <c r="Y40" s="143"/>
      <c r="Z40" s="144"/>
      <c r="AC40" s="102" t="str">
        <f t="shared" si="20"/>
        <v xml:space="preserve"> PICCININI-CMSP </v>
      </c>
      <c r="AD40" s="103">
        <f t="shared" si="21"/>
        <v>1</v>
      </c>
      <c r="AE40" s="103">
        <f t="shared" si="22"/>
        <v>0</v>
      </c>
      <c r="AF40" s="103">
        <f t="shared" si="23"/>
        <v>0</v>
      </c>
      <c r="AG40" s="103">
        <f t="shared" si="24"/>
        <v>5</v>
      </c>
      <c r="AH40" s="103">
        <f t="shared" si="25"/>
        <v>2</v>
      </c>
      <c r="AI40" s="104">
        <f t="shared" si="26"/>
        <v>0</v>
      </c>
      <c r="AJ40" s="104">
        <f t="shared" si="27"/>
        <v>0</v>
      </c>
      <c r="AK40" s="104">
        <f t="shared" si="28"/>
        <v>1</v>
      </c>
      <c r="AL40" s="104">
        <f t="shared" si="29"/>
        <v>2</v>
      </c>
      <c r="AM40" s="104">
        <f t="shared" si="30"/>
        <v>5</v>
      </c>
      <c r="AN40" s="105" t="str">
        <f t="shared" si="31"/>
        <v xml:space="preserve"> VELHO-MFC </v>
      </c>
      <c r="AP40" s="102" t="str">
        <f t="shared" si="32"/>
        <v xml:space="preserve"> PICCININI-CMSP </v>
      </c>
      <c r="AQ40" s="103">
        <f t="shared" si="33"/>
        <v>1</v>
      </c>
      <c r="AR40" s="103">
        <f t="shared" si="34"/>
        <v>0</v>
      </c>
      <c r="AS40" s="103">
        <f t="shared" si="35"/>
        <v>0</v>
      </c>
      <c r="AT40" s="103">
        <f t="shared" si="36"/>
        <v>3</v>
      </c>
      <c r="AU40" s="103">
        <f t="shared" si="37"/>
        <v>2</v>
      </c>
      <c r="AV40" s="104">
        <f t="shared" si="38"/>
        <v>0</v>
      </c>
      <c r="AW40" s="104">
        <f t="shared" si="39"/>
        <v>0</v>
      </c>
      <c r="AX40" s="104">
        <f t="shared" si="40"/>
        <v>1</v>
      </c>
      <c r="AY40" s="104">
        <f t="shared" si="41"/>
        <v>2</v>
      </c>
      <c r="AZ40" s="104">
        <f t="shared" si="42"/>
        <v>3</v>
      </c>
      <c r="BA40" s="105" t="str">
        <f t="shared" si="43"/>
        <v xml:space="preserve"> JUNINHO-SPFC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DIOGO FARIAS-SPFC </v>
      </c>
      <c r="E41" s="149"/>
      <c r="F41" s="149"/>
      <c r="G41" s="150"/>
      <c r="H41" s="88">
        <v>6</v>
      </c>
      <c r="I41" s="88">
        <v>4</v>
      </c>
      <c r="J41" s="142" t="str">
        <f>BE24</f>
        <v xml:space="preserve"> JUNINHO-SPFC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VELHO-MFC </v>
      </c>
      <c r="R41" s="149"/>
      <c r="S41" s="149"/>
      <c r="T41" s="150"/>
      <c r="U41" s="88">
        <v>4</v>
      </c>
      <c r="V41" s="88">
        <v>2</v>
      </c>
      <c r="W41" s="142" t="str">
        <f>J42</f>
        <v xml:space="preserve"> ARLINDO-CMSP </v>
      </c>
      <c r="X41" s="143"/>
      <c r="Y41" s="143"/>
      <c r="Z41" s="144"/>
      <c r="AC41" s="102" t="str">
        <f t="shared" si="20"/>
        <v xml:space="preserve"> DIOGO FARIAS-SPFC </v>
      </c>
      <c r="AD41" s="103">
        <f t="shared" si="21"/>
        <v>1</v>
      </c>
      <c r="AE41" s="103">
        <f t="shared" si="22"/>
        <v>0</v>
      </c>
      <c r="AF41" s="103">
        <f t="shared" si="23"/>
        <v>0</v>
      </c>
      <c r="AG41" s="103">
        <f t="shared" si="24"/>
        <v>6</v>
      </c>
      <c r="AH41" s="103">
        <f t="shared" si="25"/>
        <v>4</v>
      </c>
      <c r="AI41" s="104">
        <f t="shared" si="26"/>
        <v>0</v>
      </c>
      <c r="AJ41" s="104">
        <f t="shared" si="27"/>
        <v>0</v>
      </c>
      <c r="AK41" s="104">
        <f t="shared" si="28"/>
        <v>1</v>
      </c>
      <c r="AL41" s="104">
        <f t="shared" si="29"/>
        <v>4</v>
      </c>
      <c r="AM41" s="104">
        <f t="shared" si="30"/>
        <v>6</v>
      </c>
      <c r="AN41" s="105" t="str">
        <f t="shared" si="31"/>
        <v xml:space="preserve"> JUNINHO-SPFC </v>
      </c>
      <c r="AP41" s="102" t="str">
        <f t="shared" si="32"/>
        <v xml:space="preserve"> VELHO-MFC </v>
      </c>
      <c r="AQ41" s="103">
        <f t="shared" si="33"/>
        <v>1</v>
      </c>
      <c r="AR41" s="103">
        <f t="shared" si="34"/>
        <v>0</v>
      </c>
      <c r="AS41" s="103">
        <f t="shared" si="35"/>
        <v>0</v>
      </c>
      <c r="AT41" s="103">
        <f t="shared" si="36"/>
        <v>4</v>
      </c>
      <c r="AU41" s="103">
        <f t="shared" si="37"/>
        <v>2</v>
      </c>
      <c r="AV41" s="104">
        <f t="shared" si="38"/>
        <v>0</v>
      </c>
      <c r="AW41" s="104">
        <f t="shared" si="39"/>
        <v>0</v>
      </c>
      <c r="AX41" s="104">
        <f t="shared" si="40"/>
        <v>1</v>
      </c>
      <c r="AY41" s="104">
        <f t="shared" si="41"/>
        <v>2</v>
      </c>
      <c r="AZ41" s="104">
        <f t="shared" si="42"/>
        <v>4</v>
      </c>
      <c r="BA41" s="105" t="str">
        <f t="shared" si="43"/>
        <v xml:space="preserve"> ARLINDO-CMSP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RENAN TUSURA-CMSP </v>
      </c>
      <c r="E42" s="149"/>
      <c r="F42" s="149"/>
      <c r="G42" s="150"/>
      <c r="H42" s="88">
        <v>4</v>
      </c>
      <c r="I42" s="88">
        <v>1</v>
      </c>
      <c r="J42" s="142" t="str">
        <f>BE23</f>
        <v xml:space="preserve"> ARLINDO-CMSP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DIOGO FARIAS-SPFC </v>
      </c>
      <c r="R42" s="149"/>
      <c r="S42" s="149"/>
      <c r="T42" s="150"/>
      <c r="U42" s="88">
        <v>6</v>
      </c>
      <c r="V42" s="88">
        <v>5</v>
      </c>
      <c r="W42" s="142" t="str">
        <f>D42</f>
        <v xml:space="preserve"> RENAN TUSURA-CMSP </v>
      </c>
      <c r="X42" s="143"/>
      <c r="Y42" s="143"/>
      <c r="Z42" s="144"/>
      <c r="AC42" s="102" t="str">
        <f t="shared" si="20"/>
        <v xml:space="preserve"> RENAN TUSURA-CMSP </v>
      </c>
      <c r="AD42" s="103">
        <f t="shared" si="21"/>
        <v>1</v>
      </c>
      <c r="AE42" s="103">
        <f t="shared" si="22"/>
        <v>0</v>
      </c>
      <c r="AF42" s="103">
        <f t="shared" si="23"/>
        <v>0</v>
      </c>
      <c r="AG42" s="103">
        <f t="shared" si="24"/>
        <v>4</v>
      </c>
      <c r="AH42" s="103">
        <f t="shared" si="25"/>
        <v>1</v>
      </c>
      <c r="AI42" s="104">
        <f t="shared" si="26"/>
        <v>0</v>
      </c>
      <c r="AJ42" s="104">
        <f t="shared" si="27"/>
        <v>0</v>
      </c>
      <c r="AK42" s="104">
        <f t="shared" si="28"/>
        <v>1</v>
      </c>
      <c r="AL42" s="104">
        <f t="shared" si="29"/>
        <v>1</v>
      </c>
      <c r="AM42" s="104">
        <f t="shared" si="30"/>
        <v>4</v>
      </c>
      <c r="AN42" s="105" t="str">
        <f t="shared" si="31"/>
        <v xml:space="preserve"> ARLINDO-CMSP </v>
      </c>
      <c r="AP42" s="102" t="str">
        <f t="shared" si="32"/>
        <v xml:space="preserve"> DIOGO FARIAS-SPFC </v>
      </c>
      <c r="AQ42" s="103">
        <f t="shared" si="33"/>
        <v>1</v>
      </c>
      <c r="AR42" s="103">
        <f t="shared" si="34"/>
        <v>0</v>
      </c>
      <c r="AS42" s="103">
        <f t="shared" si="35"/>
        <v>0</v>
      </c>
      <c r="AT42" s="103">
        <f t="shared" si="36"/>
        <v>6</v>
      </c>
      <c r="AU42" s="103">
        <f t="shared" si="37"/>
        <v>5</v>
      </c>
      <c r="AV42" s="104">
        <f t="shared" si="38"/>
        <v>0</v>
      </c>
      <c r="AW42" s="104">
        <f t="shared" si="39"/>
        <v>0</v>
      </c>
      <c r="AX42" s="104">
        <f t="shared" si="40"/>
        <v>1</v>
      </c>
      <c r="AY42" s="104">
        <f t="shared" si="41"/>
        <v>5</v>
      </c>
      <c r="AZ42" s="104">
        <f t="shared" si="42"/>
        <v>6</v>
      </c>
      <c r="BA42" s="105" t="str">
        <f t="shared" si="43"/>
        <v xml:space="preserve"> RENAN TUSURA-CMSP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DILE-DAL </v>
      </c>
      <c r="E47" s="149"/>
      <c r="F47" s="149"/>
      <c r="G47" s="150"/>
      <c r="H47" s="88">
        <v>8</v>
      </c>
      <c r="I47" s="88">
        <v>3</v>
      </c>
      <c r="J47" s="142" t="str">
        <f>W38</f>
        <v xml:space="preserve"> GUIMÃO-CFC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DILE-DAL </v>
      </c>
      <c r="R47" s="149"/>
      <c r="S47" s="149"/>
      <c r="T47" s="150"/>
      <c r="U47" s="88">
        <v>4</v>
      </c>
      <c r="V47" s="88">
        <v>1</v>
      </c>
      <c r="W47" s="142" t="str">
        <f>J48</f>
        <v xml:space="preserve"> LUIS GUSTAVO-CFC </v>
      </c>
      <c r="X47" s="143"/>
      <c r="Y47" s="143"/>
      <c r="Z47" s="144"/>
      <c r="AC47" s="102" t="str">
        <f t="shared" ref="AC47:AC52" si="44">D47</f>
        <v xml:space="preserve"> DILE-DAL </v>
      </c>
      <c r="AD47" s="103">
        <f t="shared" ref="AD47:AD52" si="45">IF(OR(H47="",I47=""),"",IF(H47&gt;I47,1,0))</f>
        <v>1</v>
      </c>
      <c r="AE47" s="103">
        <f t="shared" ref="AE47:AE52" si="46">IF(OR(H47="",I47=""),"",IF(H47=I47,1,0))</f>
        <v>0</v>
      </c>
      <c r="AF47" s="103">
        <f t="shared" ref="AF47:AF52" si="47">IF(OR(H47="",I47=""),"",IF(H47&lt;I47,1,0))</f>
        <v>0</v>
      </c>
      <c r="AG47" s="103">
        <f t="shared" ref="AG47:AG52" si="48">IF(OR(H47="",I47=""),"",H47)</f>
        <v>8</v>
      </c>
      <c r="AH47" s="103">
        <f t="shared" ref="AH47:AH52" si="49">IF(OR(H47="",I47=""),"",I47)</f>
        <v>3</v>
      </c>
      <c r="AI47" s="104">
        <f t="shared" ref="AI47:AI52" si="50">IF(OR(H47="",I47=""),"",IF(H47&lt;I47,1,0))</f>
        <v>0</v>
      </c>
      <c r="AJ47" s="104">
        <f t="shared" ref="AJ47:AJ52" si="51">IF(OR(H47="",I47=""),"",IF(H47=I47,1,0))</f>
        <v>0</v>
      </c>
      <c r="AK47" s="104">
        <f t="shared" ref="AK47:AK52" si="52">IF(OR(H47="",I47=""),"",IF(H47&gt;I47,1,0))</f>
        <v>1</v>
      </c>
      <c r="AL47" s="104">
        <f t="shared" ref="AL47:AL52" si="53">IF(OR(H47="",I47=""),"",I47)</f>
        <v>3</v>
      </c>
      <c r="AM47" s="104">
        <f t="shared" ref="AM47:AM52" si="54">IF(OR(H47="",I47=""),"",H47)</f>
        <v>8</v>
      </c>
      <c r="AN47" s="105" t="str">
        <f t="shared" ref="AN47:AN52" si="55">J47</f>
        <v xml:space="preserve"> GUIMÃO-CFC </v>
      </c>
      <c r="AP47" s="102" t="str">
        <f t="shared" ref="AP47:AP52" si="56">Q47</f>
        <v xml:space="preserve"> DILE-DAL </v>
      </c>
      <c r="AQ47" s="103">
        <f t="shared" ref="AQ47:AQ52" si="57">IF(OR(U47="",V47=""),"",IF(U47&gt;V47,1,0))</f>
        <v>1</v>
      </c>
      <c r="AR47" s="103">
        <f t="shared" ref="AR47:AR52" si="58">IF(OR(U47="",V47=""),"",IF(U47=V47,1,0))</f>
        <v>0</v>
      </c>
      <c r="AS47" s="103">
        <f t="shared" ref="AS47:AS52" si="59">IF(OR(U47="",V47=""),"",IF(U47&lt;V47,1,0))</f>
        <v>0</v>
      </c>
      <c r="AT47" s="103">
        <f t="shared" ref="AT47:AT52" si="60">IF(OR(U47="",V47=""),"",U47)</f>
        <v>4</v>
      </c>
      <c r="AU47" s="103">
        <f t="shared" ref="AU47:AU52" si="61">IF(OR(U47="",V47=""),"",V47)</f>
        <v>1</v>
      </c>
      <c r="AV47" s="104">
        <f t="shared" ref="AV47:AV52" si="62">IF(OR(U47="",V47=""),"",IF(U47&lt;V47,1,0))</f>
        <v>0</v>
      </c>
      <c r="AW47" s="104">
        <f t="shared" ref="AW47:AW52" si="63">IF(OR(U47="",V47=""),"",IF(U47=V47,1,0))</f>
        <v>0</v>
      </c>
      <c r="AX47" s="104">
        <f t="shared" ref="AX47:AX52" si="64">IF(OR(U47="",V47=""),"",IF(U47&gt;V47,1,0))</f>
        <v>1</v>
      </c>
      <c r="AY47" s="104">
        <f t="shared" ref="AY47:AY52" si="65">IF(OR(U47="",V47=""),"",V47)</f>
        <v>1</v>
      </c>
      <c r="AZ47" s="104">
        <f t="shared" ref="AZ47:AZ52" si="66">IF(OR(U47="",V47=""),"",U47)</f>
        <v>4</v>
      </c>
      <c r="BA47" s="105" t="str">
        <f t="shared" ref="BA47:BA52" si="67">W47</f>
        <v xml:space="preserve"> LUIS GUSTAVO-CFC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ACQUESTA-SEP </v>
      </c>
      <c r="E48" s="149"/>
      <c r="F48" s="149"/>
      <c r="G48" s="150"/>
      <c r="H48" s="88">
        <v>4</v>
      </c>
      <c r="I48" s="88">
        <v>2</v>
      </c>
      <c r="J48" s="142" t="str">
        <f>W39</f>
        <v xml:space="preserve"> LUIS GUSTAVO-CFC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GUIMÃO-CFC </v>
      </c>
      <c r="R48" s="149"/>
      <c r="S48" s="149"/>
      <c r="T48" s="150"/>
      <c r="U48" s="88">
        <v>5</v>
      </c>
      <c r="V48" s="88">
        <v>6</v>
      </c>
      <c r="W48" s="142" t="str">
        <f>J49</f>
        <v xml:space="preserve"> CALMOM-DAL </v>
      </c>
      <c r="X48" s="143"/>
      <c r="Y48" s="143"/>
      <c r="Z48" s="144"/>
      <c r="AC48" s="102" t="str">
        <f t="shared" si="44"/>
        <v xml:space="preserve"> ACQUESTA-SEP </v>
      </c>
      <c r="AD48" s="103">
        <f t="shared" si="45"/>
        <v>1</v>
      </c>
      <c r="AE48" s="103">
        <f t="shared" si="46"/>
        <v>0</v>
      </c>
      <c r="AF48" s="103">
        <f t="shared" si="47"/>
        <v>0</v>
      </c>
      <c r="AG48" s="103">
        <f t="shared" si="48"/>
        <v>4</v>
      </c>
      <c r="AH48" s="103">
        <f t="shared" si="49"/>
        <v>2</v>
      </c>
      <c r="AI48" s="104">
        <f t="shared" si="50"/>
        <v>0</v>
      </c>
      <c r="AJ48" s="104">
        <f t="shared" si="51"/>
        <v>0</v>
      </c>
      <c r="AK48" s="104">
        <f t="shared" si="52"/>
        <v>1</v>
      </c>
      <c r="AL48" s="104">
        <f t="shared" si="53"/>
        <v>2</v>
      </c>
      <c r="AM48" s="104">
        <f t="shared" si="54"/>
        <v>4</v>
      </c>
      <c r="AN48" s="105" t="str">
        <f t="shared" si="55"/>
        <v xml:space="preserve"> LUIS GUSTAVO-CFC </v>
      </c>
      <c r="AP48" s="102" t="str">
        <f t="shared" si="56"/>
        <v xml:space="preserve"> GUIMÃO-CFC </v>
      </c>
      <c r="AQ48" s="103">
        <f t="shared" si="57"/>
        <v>0</v>
      </c>
      <c r="AR48" s="103">
        <f t="shared" si="58"/>
        <v>0</v>
      </c>
      <c r="AS48" s="103">
        <f t="shared" si="59"/>
        <v>1</v>
      </c>
      <c r="AT48" s="103">
        <f t="shared" si="60"/>
        <v>5</v>
      </c>
      <c r="AU48" s="103">
        <f t="shared" si="61"/>
        <v>6</v>
      </c>
      <c r="AV48" s="104">
        <f t="shared" si="62"/>
        <v>1</v>
      </c>
      <c r="AW48" s="104">
        <f t="shared" si="63"/>
        <v>0</v>
      </c>
      <c r="AX48" s="104">
        <f t="shared" si="64"/>
        <v>0</v>
      </c>
      <c r="AY48" s="104">
        <f t="shared" si="65"/>
        <v>6</v>
      </c>
      <c r="AZ48" s="104">
        <f t="shared" si="66"/>
        <v>5</v>
      </c>
      <c r="BA48" s="105" t="str">
        <f t="shared" si="67"/>
        <v xml:space="preserve"> CALMOM-DAL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FERNANDO CAMPOS-DAL </v>
      </c>
      <c r="E49" s="149"/>
      <c r="F49" s="149"/>
      <c r="G49" s="150"/>
      <c r="H49" s="88">
        <v>0</v>
      </c>
      <c r="I49" s="88">
        <v>3</v>
      </c>
      <c r="J49" s="142" t="str">
        <f>Q39</f>
        <v xml:space="preserve"> CALMOM-DAL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ACQUESTA-SEP </v>
      </c>
      <c r="R49" s="149"/>
      <c r="S49" s="149"/>
      <c r="T49" s="150"/>
      <c r="U49" s="88">
        <v>3</v>
      </c>
      <c r="V49" s="88">
        <v>0</v>
      </c>
      <c r="W49" s="142" t="str">
        <f>D49</f>
        <v xml:space="preserve"> FERNANDO CAMPOS-DAL </v>
      </c>
      <c r="X49" s="143"/>
      <c r="Y49" s="143"/>
      <c r="Z49" s="144"/>
      <c r="AC49" s="102" t="str">
        <f t="shared" si="44"/>
        <v xml:space="preserve"> FERNANDO CAMPOS-DAL </v>
      </c>
      <c r="AD49" s="103">
        <f t="shared" si="45"/>
        <v>0</v>
      </c>
      <c r="AE49" s="103">
        <f t="shared" si="46"/>
        <v>0</v>
      </c>
      <c r="AF49" s="103">
        <f t="shared" si="47"/>
        <v>1</v>
      </c>
      <c r="AG49" s="103">
        <f t="shared" si="48"/>
        <v>0</v>
      </c>
      <c r="AH49" s="103">
        <f t="shared" si="49"/>
        <v>3</v>
      </c>
      <c r="AI49" s="104">
        <f t="shared" si="50"/>
        <v>1</v>
      </c>
      <c r="AJ49" s="104">
        <f t="shared" si="51"/>
        <v>0</v>
      </c>
      <c r="AK49" s="104">
        <f t="shared" si="52"/>
        <v>0</v>
      </c>
      <c r="AL49" s="104">
        <f t="shared" si="53"/>
        <v>3</v>
      </c>
      <c r="AM49" s="104">
        <f t="shared" si="54"/>
        <v>0</v>
      </c>
      <c r="AN49" s="105" t="str">
        <f t="shared" si="55"/>
        <v xml:space="preserve"> CALMOM-DAL </v>
      </c>
      <c r="AP49" s="102" t="str">
        <f t="shared" si="56"/>
        <v xml:space="preserve"> ACQUESTA-SEP </v>
      </c>
      <c r="AQ49" s="103">
        <f t="shared" si="57"/>
        <v>1</v>
      </c>
      <c r="AR49" s="103">
        <f t="shared" si="58"/>
        <v>0</v>
      </c>
      <c r="AS49" s="103">
        <f t="shared" si="59"/>
        <v>0</v>
      </c>
      <c r="AT49" s="103">
        <f t="shared" si="60"/>
        <v>3</v>
      </c>
      <c r="AU49" s="103">
        <f t="shared" si="61"/>
        <v>0</v>
      </c>
      <c r="AV49" s="104">
        <f t="shared" si="62"/>
        <v>0</v>
      </c>
      <c r="AW49" s="104">
        <f t="shared" si="63"/>
        <v>0</v>
      </c>
      <c r="AX49" s="104">
        <f t="shared" si="64"/>
        <v>1</v>
      </c>
      <c r="AY49" s="104">
        <f t="shared" si="65"/>
        <v>0</v>
      </c>
      <c r="AZ49" s="104">
        <f t="shared" si="66"/>
        <v>3</v>
      </c>
      <c r="BA49" s="105" t="str">
        <f t="shared" si="67"/>
        <v xml:space="preserve"> FERNANDO CAMPOS-DAL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PICCININI-CMSP </v>
      </c>
      <c r="E50" s="149"/>
      <c r="F50" s="149"/>
      <c r="G50" s="150"/>
      <c r="H50" s="88">
        <v>5</v>
      </c>
      <c r="I50" s="88">
        <v>1</v>
      </c>
      <c r="J50" s="142" t="str">
        <f>W41</f>
        <v xml:space="preserve"> ARLINDO-CMSP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PICCININI-CMSP </v>
      </c>
      <c r="R50" s="149"/>
      <c r="S50" s="149"/>
      <c r="T50" s="150"/>
      <c r="U50" s="88">
        <v>3</v>
      </c>
      <c r="V50" s="88">
        <v>4</v>
      </c>
      <c r="W50" s="142" t="str">
        <f>J51</f>
        <v xml:space="preserve"> RENAN TUSURA-CMSP </v>
      </c>
      <c r="X50" s="143"/>
      <c r="Y50" s="143"/>
      <c r="Z50" s="144"/>
      <c r="AC50" s="102" t="str">
        <f t="shared" si="44"/>
        <v xml:space="preserve"> PICCININI-CMSP </v>
      </c>
      <c r="AD50" s="103">
        <f t="shared" si="45"/>
        <v>1</v>
      </c>
      <c r="AE50" s="103">
        <f t="shared" si="46"/>
        <v>0</v>
      </c>
      <c r="AF50" s="103">
        <f t="shared" si="47"/>
        <v>0</v>
      </c>
      <c r="AG50" s="103">
        <f t="shared" si="48"/>
        <v>5</v>
      </c>
      <c r="AH50" s="103">
        <f t="shared" si="49"/>
        <v>1</v>
      </c>
      <c r="AI50" s="104">
        <f t="shared" si="50"/>
        <v>0</v>
      </c>
      <c r="AJ50" s="104">
        <f t="shared" si="51"/>
        <v>0</v>
      </c>
      <c r="AK50" s="104">
        <f t="shared" si="52"/>
        <v>1</v>
      </c>
      <c r="AL50" s="104">
        <f t="shared" si="53"/>
        <v>1</v>
      </c>
      <c r="AM50" s="104">
        <f t="shared" si="54"/>
        <v>5</v>
      </c>
      <c r="AN50" s="105" t="str">
        <f t="shared" si="55"/>
        <v xml:space="preserve"> ARLINDO-CMSP </v>
      </c>
      <c r="AP50" s="102" t="str">
        <f t="shared" si="56"/>
        <v xml:space="preserve"> PICCININI-CMSP </v>
      </c>
      <c r="AQ50" s="103">
        <f t="shared" si="57"/>
        <v>0</v>
      </c>
      <c r="AR50" s="103">
        <f t="shared" si="58"/>
        <v>0</v>
      </c>
      <c r="AS50" s="103">
        <f t="shared" si="59"/>
        <v>1</v>
      </c>
      <c r="AT50" s="103">
        <f t="shared" si="60"/>
        <v>3</v>
      </c>
      <c r="AU50" s="103">
        <f t="shared" si="61"/>
        <v>4</v>
      </c>
      <c r="AV50" s="104">
        <f t="shared" si="62"/>
        <v>1</v>
      </c>
      <c r="AW50" s="104">
        <f t="shared" si="63"/>
        <v>0</v>
      </c>
      <c r="AX50" s="104">
        <f t="shared" si="64"/>
        <v>0</v>
      </c>
      <c r="AY50" s="104">
        <f t="shared" si="65"/>
        <v>4</v>
      </c>
      <c r="AZ50" s="104">
        <f t="shared" si="66"/>
        <v>3</v>
      </c>
      <c r="BA50" s="105" t="str">
        <f t="shared" si="67"/>
        <v xml:space="preserve"> RENAN TUSURA-CMSP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JUNINHO-SPFC </v>
      </c>
      <c r="E51" s="149"/>
      <c r="F51" s="149"/>
      <c r="G51" s="150"/>
      <c r="H51" s="88">
        <v>2</v>
      </c>
      <c r="I51" s="88">
        <v>4</v>
      </c>
      <c r="J51" s="142" t="str">
        <f>W42</f>
        <v xml:space="preserve"> RENAN TUSURA-CMSP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ARLINDO-CMSP </v>
      </c>
      <c r="R51" s="149"/>
      <c r="S51" s="149"/>
      <c r="T51" s="150"/>
      <c r="U51" s="88">
        <v>5</v>
      </c>
      <c r="V51" s="88">
        <v>7</v>
      </c>
      <c r="W51" s="142" t="str">
        <f>J52</f>
        <v xml:space="preserve"> DIOGO FARIAS-SPFC </v>
      </c>
      <c r="X51" s="143"/>
      <c r="Y51" s="143"/>
      <c r="Z51" s="144"/>
      <c r="AC51" s="102" t="str">
        <f t="shared" si="44"/>
        <v xml:space="preserve"> JUNINHO-SPFC </v>
      </c>
      <c r="AD51" s="103">
        <f t="shared" si="45"/>
        <v>0</v>
      </c>
      <c r="AE51" s="103">
        <f t="shared" si="46"/>
        <v>0</v>
      </c>
      <c r="AF51" s="103">
        <f t="shared" si="47"/>
        <v>1</v>
      </c>
      <c r="AG51" s="103">
        <f t="shared" si="48"/>
        <v>2</v>
      </c>
      <c r="AH51" s="103">
        <f t="shared" si="49"/>
        <v>4</v>
      </c>
      <c r="AI51" s="104">
        <f t="shared" si="50"/>
        <v>1</v>
      </c>
      <c r="AJ51" s="104">
        <f t="shared" si="51"/>
        <v>0</v>
      </c>
      <c r="AK51" s="104">
        <f t="shared" si="52"/>
        <v>0</v>
      </c>
      <c r="AL51" s="104">
        <f t="shared" si="53"/>
        <v>4</v>
      </c>
      <c r="AM51" s="104">
        <f t="shared" si="54"/>
        <v>2</v>
      </c>
      <c r="AN51" s="105" t="str">
        <f t="shared" si="55"/>
        <v xml:space="preserve"> RENAN TUSURA-CMSP </v>
      </c>
      <c r="AP51" s="102" t="str">
        <f t="shared" si="56"/>
        <v xml:space="preserve"> ARLINDO-CMSP </v>
      </c>
      <c r="AQ51" s="103">
        <f t="shared" si="57"/>
        <v>0</v>
      </c>
      <c r="AR51" s="103">
        <f t="shared" si="58"/>
        <v>0</v>
      </c>
      <c r="AS51" s="103">
        <f t="shared" si="59"/>
        <v>1</v>
      </c>
      <c r="AT51" s="103">
        <f t="shared" si="60"/>
        <v>5</v>
      </c>
      <c r="AU51" s="103">
        <f t="shared" si="61"/>
        <v>7</v>
      </c>
      <c r="AV51" s="104">
        <f t="shared" si="62"/>
        <v>1</v>
      </c>
      <c r="AW51" s="104">
        <f t="shared" si="63"/>
        <v>0</v>
      </c>
      <c r="AX51" s="104">
        <f t="shared" si="64"/>
        <v>0</v>
      </c>
      <c r="AY51" s="104">
        <f t="shared" si="65"/>
        <v>7</v>
      </c>
      <c r="AZ51" s="104">
        <f t="shared" si="66"/>
        <v>5</v>
      </c>
      <c r="BA51" s="105" t="str">
        <f t="shared" si="67"/>
        <v xml:space="preserve"> DIOGO FARIAS-SPFC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VELHO-MFC </v>
      </c>
      <c r="E52" s="149"/>
      <c r="F52" s="149"/>
      <c r="G52" s="150"/>
      <c r="H52" s="88">
        <v>4</v>
      </c>
      <c r="I52" s="88">
        <v>4</v>
      </c>
      <c r="J52" s="142" t="str">
        <f>Q42</f>
        <v xml:space="preserve"> DIOGO FARIAS-SPFC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JUNINHO-SPFC </v>
      </c>
      <c r="R52" s="149"/>
      <c r="S52" s="149"/>
      <c r="T52" s="150"/>
      <c r="U52" s="88">
        <v>4</v>
      </c>
      <c r="V52" s="88">
        <v>5</v>
      </c>
      <c r="W52" s="142" t="str">
        <f>D52</f>
        <v xml:space="preserve"> VELHO-MFC </v>
      </c>
      <c r="X52" s="143"/>
      <c r="Y52" s="143"/>
      <c r="Z52" s="144"/>
      <c r="AC52" s="102" t="str">
        <f t="shared" si="44"/>
        <v xml:space="preserve"> VELHO-MFC </v>
      </c>
      <c r="AD52" s="103">
        <f t="shared" si="45"/>
        <v>0</v>
      </c>
      <c r="AE52" s="103">
        <f t="shared" si="46"/>
        <v>1</v>
      </c>
      <c r="AF52" s="103">
        <f t="shared" si="47"/>
        <v>0</v>
      </c>
      <c r="AG52" s="103">
        <f t="shared" si="48"/>
        <v>4</v>
      </c>
      <c r="AH52" s="103">
        <f t="shared" si="49"/>
        <v>4</v>
      </c>
      <c r="AI52" s="104">
        <f t="shared" si="50"/>
        <v>0</v>
      </c>
      <c r="AJ52" s="104">
        <f t="shared" si="51"/>
        <v>1</v>
      </c>
      <c r="AK52" s="104">
        <f t="shared" si="52"/>
        <v>0</v>
      </c>
      <c r="AL52" s="104">
        <f t="shared" si="53"/>
        <v>4</v>
      </c>
      <c r="AM52" s="104">
        <f t="shared" si="54"/>
        <v>4</v>
      </c>
      <c r="AN52" s="105" t="str">
        <f t="shared" si="55"/>
        <v xml:space="preserve"> DIOGO FARIAS-SPFC </v>
      </c>
      <c r="AP52" s="102" t="str">
        <f t="shared" si="56"/>
        <v xml:space="preserve"> JUNINHO-SPFC </v>
      </c>
      <c r="AQ52" s="103">
        <f t="shared" si="57"/>
        <v>0</v>
      </c>
      <c r="AR52" s="103">
        <f t="shared" si="58"/>
        <v>0</v>
      </c>
      <c r="AS52" s="103">
        <f t="shared" si="59"/>
        <v>1</v>
      </c>
      <c r="AT52" s="103">
        <f t="shared" si="60"/>
        <v>4</v>
      </c>
      <c r="AU52" s="103">
        <f t="shared" si="61"/>
        <v>5</v>
      </c>
      <c r="AV52" s="104">
        <f t="shared" si="62"/>
        <v>1</v>
      </c>
      <c r="AW52" s="104">
        <f t="shared" si="63"/>
        <v>0</v>
      </c>
      <c r="AX52" s="104">
        <f t="shared" si="64"/>
        <v>0</v>
      </c>
      <c r="AY52" s="104">
        <f t="shared" si="65"/>
        <v>5</v>
      </c>
      <c r="AZ52" s="104">
        <f t="shared" si="66"/>
        <v>4</v>
      </c>
      <c r="BA52" s="105" t="str">
        <f t="shared" si="67"/>
        <v xml:space="preserve"> VELHO-MFC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DILE-DAL </v>
      </c>
      <c r="E57" s="149"/>
      <c r="F57" s="149"/>
      <c r="G57" s="150"/>
      <c r="H57" s="88">
        <v>1</v>
      </c>
      <c r="I57" s="88">
        <v>3</v>
      </c>
      <c r="J57" s="142" t="str">
        <f>W48</f>
        <v xml:space="preserve"> CALMOM-DAL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DILE-DAL </v>
      </c>
      <c r="R57" s="149"/>
      <c r="S57" s="149"/>
      <c r="T57" s="150"/>
      <c r="U57" s="88">
        <v>2</v>
      </c>
      <c r="V57" s="88">
        <v>2</v>
      </c>
      <c r="W57" s="142" t="str">
        <f>D60</f>
        <v xml:space="preserve"> PICCININI-CMSP </v>
      </c>
      <c r="X57" s="143"/>
      <c r="Y57" s="143"/>
      <c r="Z57" s="144"/>
      <c r="AC57" s="102" t="str">
        <f t="shared" ref="AC57:AC62" si="68">D57</f>
        <v xml:space="preserve"> DILE-DAL </v>
      </c>
      <c r="AD57" s="103">
        <f t="shared" ref="AD57:AD62" si="69">IF(OR(H57="",I57=""),"",IF(H57&gt;I57,1,0))</f>
        <v>0</v>
      </c>
      <c r="AE57" s="103">
        <f t="shared" ref="AE57:AE62" si="70">IF(OR(H57="",I57=""),"",IF(H57=I57,1,0))</f>
        <v>0</v>
      </c>
      <c r="AF57" s="103">
        <f t="shared" ref="AF57:AF62" si="71">IF(OR(H57="",I57=""),"",IF(H57&lt;I57,1,0))</f>
        <v>1</v>
      </c>
      <c r="AG57" s="103">
        <f t="shared" ref="AG57:AG62" si="72">IF(OR(H57="",I57=""),"",H57)</f>
        <v>1</v>
      </c>
      <c r="AH57" s="103">
        <f t="shared" ref="AH57:AH62" si="73">IF(OR(H57="",I57=""),"",I57)</f>
        <v>3</v>
      </c>
      <c r="AI57" s="104">
        <f t="shared" ref="AI57:AI62" si="74">IF(OR(H57="",I57=""),"",IF(H57&lt;I57,1,0))</f>
        <v>1</v>
      </c>
      <c r="AJ57" s="104">
        <f t="shared" ref="AJ57:AJ62" si="75">IF(OR(H57="",I57=""),"",IF(H57=I57,1,0))</f>
        <v>0</v>
      </c>
      <c r="AK57" s="104">
        <f t="shared" ref="AK57:AK62" si="76">IF(OR(H57="",I57=""),"",IF(H57&gt;I57,1,0))</f>
        <v>0</v>
      </c>
      <c r="AL57" s="104">
        <f t="shared" ref="AL57:AL62" si="77">IF(OR(H57="",I57=""),"",I57)</f>
        <v>3</v>
      </c>
      <c r="AM57" s="104">
        <f t="shared" ref="AM57:AM62" si="78">IF(OR(H57="",I57=""),"",H57)</f>
        <v>1</v>
      </c>
      <c r="AN57" s="105" t="str">
        <f t="shared" ref="AN57:AN62" si="79">J57</f>
        <v xml:space="preserve"> CALMOM-DAL </v>
      </c>
      <c r="AP57" s="102" t="str">
        <f t="shared" ref="AP57:AP62" si="80">Q57</f>
        <v xml:space="preserve"> DILE-DAL </v>
      </c>
      <c r="AQ57" s="103">
        <f t="shared" ref="AQ57:AQ62" si="81">IF(OR(U57="",V57=""),"",IF(U57&gt;V57,1,0))</f>
        <v>0</v>
      </c>
      <c r="AR57" s="103">
        <f t="shared" ref="AR57:AR62" si="82">IF(OR(U57="",V57=""),"",IF(U57=V57,1,0))</f>
        <v>1</v>
      </c>
      <c r="AS57" s="103">
        <f t="shared" ref="AS57:AS62" si="83">IF(OR(U57="",V57=""),"",IF(U57&lt;V57,1,0))</f>
        <v>0</v>
      </c>
      <c r="AT57" s="103">
        <f t="shared" ref="AT57:AT62" si="84">IF(OR(U57="",V57=""),"",U57)</f>
        <v>2</v>
      </c>
      <c r="AU57" s="103">
        <f t="shared" ref="AU57:AU62" si="85">IF(OR(U57="",V57=""),"",V57)</f>
        <v>2</v>
      </c>
      <c r="AV57" s="104">
        <f t="shared" ref="AV57:AV62" si="86">IF(OR(U57="",V57=""),"",IF(U57&lt;V57,1,0))</f>
        <v>0</v>
      </c>
      <c r="AW57" s="104">
        <f t="shared" ref="AW57:AW62" si="87">IF(OR(U57="",V57=""),"",IF(U57=V57,1,0))</f>
        <v>1</v>
      </c>
      <c r="AX57" s="104">
        <f t="shared" ref="AX57:AX62" si="88">IF(OR(U57="",V57=""),"",IF(U57&gt;V57,1,0))</f>
        <v>0</v>
      </c>
      <c r="AY57" s="104">
        <f t="shared" ref="AY57:AY62" si="89">IF(OR(U57="",V57=""),"",V57)</f>
        <v>2</v>
      </c>
      <c r="AZ57" s="104">
        <f t="shared" ref="AZ57:AZ62" si="90">IF(OR(U57="",V57=""),"",U57)</f>
        <v>2</v>
      </c>
      <c r="BA57" s="105" t="str">
        <f t="shared" ref="BA57:BA62" si="91">W57</f>
        <v xml:space="preserve"> PICCININI-CMSP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LUIS GUSTAVO-CFC </v>
      </c>
      <c r="E58" s="149"/>
      <c r="F58" s="149"/>
      <c r="G58" s="150"/>
      <c r="H58" s="88">
        <v>3</v>
      </c>
      <c r="I58" s="88">
        <v>0</v>
      </c>
      <c r="J58" s="142" t="str">
        <f>W49</f>
        <v xml:space="preserve"> FERNANDO CAMPOS-DAL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CALMOM-DAL </v>
      </c>
      <c r="R58" s="149"/>
      <c r="S58" s="149"/>
      <c r="T58" s="150"/>
      <c r="U58" s="88">
        <v>5</v>
      </c>
      <c r="V58" s="88">
        <v>4</v>
      </c>
      <c r="W58" s="142" t="str">
        <f>J60</f>
        <v xml:space="preserve"> DIOGO FARIAS-SPFC </v>
      </c>
      <c r="X58" s="143"/>
      <c r="Y58" s="143"/>
      <c r="Z58" s="144"/>
      <c r="AC58" s="102" t="str">
        <f t="shared" si="68"/>
        <v xml:space="preserve"> LUIS GUSTAVO-CFC </v>
      </c>
      <c r="AD58" s="103">
        <f t="shared" si="69"/>
        <v>1</v>
      </c>
      <c r="AE58" s="103">
        <f t="shared" si="70"/>
        <v>0</v>
      </c>
      <c r="AF58" s="103">
        <f t="shared" si="71"/>
        <v>0</v>
      </c>
      <c r="AG58" s="103">
        <f t="shared" si="72"/>
        <v>3</v>
      </c>
      <c r="AH58" s="103">
        <f t="shared" si="73"/>
        <v>0</v>
      </c>
      <c r="AI58" s="104">
        <f t="shared" si="74"/>
        <v>0</v>
      </c>
      <c r="AJ58" s="104">
        <f t="shared" si="75"/>
        <v>0</v>
      </c>
      <c r="AK58" s="104">
        <f t="shared" si="76"/>
        <v>1</v>
      </c>
      <c r="AL58" s="104">
        <f t="shared" si="77"/>
        <v>0</v>
      </c>
      <c r="AM58" s="104">
        <f t="shared" si="78"/>
        <v>3</v>
      </c>
      <c r="AN58" s="105" t="str">
        <f t="shared" si="79"/>
        <v xml:space="preserve"> FERNANDO CAMPOS-DAL </v>
      </c>
      <c r="AP58" s="102" t="str">
        <f t="shared" si="80"/>
        <v xml:space="preserve"> CALMOM-DAL </v>
      </c>
      <c r="AQ58" s="103">
        <f t="shared" si="81"/>
        <v>1</v>
      </c>
      <c r="AR58" s="103">
        <f t="shared" si="82"/>
        <v>0</v>
      </c>
      <c r="AS58" s="103">
        <f t="shared" si="83"/>
        <v>0</v>
      </c>
      <c r="AT58" s="103">
        <f t="shared" si="84"/>
        <v>5</v>
      </c>
      <c r="AU58" s="103">
        <f t="shared" si="85"/>
        <v>4</v>
      </c>
      <c r="AV58" s="104">
        <f t="shared" si="86"/>
        <v>0</v>
      </c>
      <c r="AW58" s="104">
        <f t="shared" si="87"/>
        <v>0</v>
      </c>
      <c r="AX58" s="104">
        <f t="shared" si="88"/>
        <v>1</v>
      </c>
      <c r="AY58" s="104">
        <f t="shared" si="89"/>
        <v>4</v>
      </c>
      <c r="AZ58" s="104">
        <f t="shared" si="90"/>
        <v>5</v>
      </c>
      <c r="BA58" s="105" t="str">
        <f t="shared" si="91"/>
        <v xml:space="preserve"> DIOGO FARIAS-SPFC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GUIMÃO-CFC </v>
      </c>
      <c r="E59" s="149"/>
      <c r="F59" s="149"/>
      <c r="G59" s="150"/>
      <c r="H59" s="88">
        <v>3</v>
      </c>
      <c r="I59" s="88">
        <v>3</v>
      </c>
      <c r="J59" s="142" t="str">
        <f>Q49</f>
        <v xml:space="preserve"> ACQUESTA-SEP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LUIS GUSTAVO-CFC </v>
      </c>
      <c r="R59" s="149"/>
      <c r="S59" s="149"/>
      <c r="T59" s="150"/>
      <c r="U59" s="88">
        <v>2</v>
      </c>
      <c r="V59" s="88">
        <v>4</v>
      </c>
      <c r="W59" s="142" t="str">
        <f>D61</f>
        <v xml:space="preserve"> RENAN TUSURA-CMSP </v>
      </c>
      <c r="X59" s="143"/>
      <c r="Y59" s="143"/>
      <c r="Z59" s="144"/>
      <c r="AC59" s="102" t="str">
        <f t="shared" si="68"/>
        <v xml:space="preserve"> GUIMÃO-CFC </v>
      </c>
      <c r="AD59" s="103">
        <f t="shared" si="69"/>
        <v>0</v>
      </c>
      <c r="AE59" s="103">
        <f t="shared" si="70"/>
        <v>1</v>
      </c>
      <c r="AF59" s="103">
        <f t="shared" si="71"/>
        <v>0</v>
      </c>
      <c r="AG59" s="103">
        <f t="shared" si="72"/>
        <v>3</v>
      </c>
      <c r="AH59" s="103">
        <f t="shared" si="73"/>
        <v>3</v>
      </c>
      <c r="AI59" s="104">
        <f t="shared" si="74"/>
        <v>0</v>
      </c>
      <c r="AJ59" s="104">
        <f t="shared" si="75"/>
        <v>1</v>
      </c>
      <c r="AK59" s="104">
        <f t="shared" si="76"/>
        <v>0</v>
      </c>
      <c r="AL59" s="104">
        <f t="shared" si="77"/>
        <v>3</v>
      </c>
      <c r="AM59" s="104">
        <f t="shared" si="78"/>
        <v>3</v>
      </c>
      <c r="AN59" s="105" t="str">
        <f t="shared" si="79"/>
        <v xml:space="preserve"> ACQUESTA-SEP </v>
      </c>
      <c r="AP59" s="102" t="str">
        <f t="shared" si="80"/>
        <v xml:space="preserve"> LUIS GUSTAVO-CFC </v>
      </c>
      <c r="AQ59" s="103">
        <f t="shared" si="81"/>
        <v>0</v>
      </c>
      <c r="AR59" s="103">
        <f t="shared" si="82"/>
        <v>0</v>
      </c>
      <c r="AS59" s="103">
        <f t="shared" si="83"/>
        <v>1</v>
      </c>
      <c r="AT59" s="103">
        <f t="shared" si="84"/>
        <v>2</v>
      </c>
      <c r="AU59" s="103">
        <f t="shared" si="85"/>
        <v>4</v>
      </c>
      <c r="AV59" s="104">
        <f t="shared" si="86"/>
        <v>1</v>
      </c>
      <c r="AW59" s="104">
        <f t="shared" si="87"/>
        <v>0</v>
      </c>
      <c r="AX59" s="104">
        <f t="shared" si="88"/>
        <v>0</v>
      </c>
      <c r="AY59" s="104">
        <f t="shared" si="89"/>
        <v>4</v>
      </c>
      <c r="AZ59" s="104">
        <f t="shared" si="90"/>
        <v>2</v>
      </c>
      <c r="BA59" s="105" t="str">
        <f t="shared" si="91"/>
        <v xml:space="preserve"> RENAN TUSURA-CMSP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PICCININI-CMSP </v>
      </c>
      <c r="E60" s="149"/>
      <c r="F60" s="149"/>
      <c r="G60" s="150"/>
      <c r="H60" s="88">
        <v>4</v>
      </c>
      <c r="I60" s="88">
        <v>8</v>
      </c>
      <c r="J60" s="142" t="str">
        <f>W51</f>
        <v xml:space="preserve"> DIOGO FARIAS-SPFC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GUIMÃO-CFC </v>
      </c>
      <c r="R60" s="149"/>
      <c r="S60" s="149"/>
      <c r="T60" s="150"/>
      <c r="U60" s="88">
        <v>5</v>
      </c>
      <c r="V60" s="88">
        <v>5</v>
      </c>
      <c r="W60" s="142" t="str">
        <f>D62</f>
        <v xml:space="preserve"> ARLINDO-CMSP </v>
      </c>
      <c r="X60" s="143"/>
      <c r="Y60" s="143"/>
      <c r="Z60" s="144"/>
      <c r="AC60" s="102" t="str">
        <f t="shared" si="68"/>
        <v xml:space="preserve"> PICCININI-CMSP </v>
      </c>
      <c r="AD60" s="103">
        <f t="shared" si="69"/>
        <v>0</v>
      </c>
      <c r="AE60" s="103">
        <f t="shared" si="70"/>
        <v>0</v>
      </c>
      <c r="AF60" s="103">
        <f t="shared" si="71"/>
        <v>1</v>
      </c>
      <c r="AG60" s="103">
        <f t="shared" si="72"/>
        <v>4</v>
      </c>
      <c r="AH60" s="103">
        <f t="shared" si="73"/>
        <v>8</v>
      </c>
      <c r="AI60" s="104">
        <f t="shared" si="74"/>
        <v>1</v>
      </c>
      <c r="AJ60" s="104">
        <f t="shared" si="75"/>
        <v>0</v>
      </c>
      <c r="AK60" s="104">
        <f t="shared" si="76"/>
        <v>0</v>
      </c>
      <c r="AL60" s="104">
        <f t="shared" si="77"/>
        <v>8</v>
      </c>
      <c r="AM60" s="104">
        <f t="shared" si="78"/>
        <v>4</v>
      </c>
      <c r="AN60" s="105" t="str">
        <f t="shared" si="79"/>
        <v xml:space="preserve"> DIOGO FARIAS-SPFC </v>
      </c>
      <c r="AP60" s="102" t="str">
        <f t="shared" si="80"/>
        <v xml:space="preserve"> GUIMÃO-CFC </v>
      </c>
      <c r="AQ60" s="103">
        <f t="shared" si="81"/>
        <v>0</v>
      </c>
      <c r="AR60" s="103">
        <f t="shared" si="82"/>
        <v>1</v>
      </c>
      <c r="AS60" s="103">
        <f t="shared" si="83"/>
        <v>0</v>
      </c>
      <c r="AT60" s="103">
        <f t="shared" si="84"/>
        <v>5</v>
      </c>
      <c r="AU60" s="103">
        <f t="shared" si="85"/>
        <v>5</v>
      </c>
      <c r="AV60" s="104">
        <f t="shared" si="86"/>
        <v>0</v>
      </c>
      <c r="AW60" s="104">
        <f t="shared" si="87"/>
        <v>1</v>
      </c>
      <c r="AX60" s="104">
        <f t="shared" si="88"/>
        <v>0</v>
      </c>
      <c r="AY60" s="104">
        <f t="shared" si="89"/>
        <v>5</v>
      </c>
      <c r="AZ60" s="104">
        <f t="shared" si="90"/>
        <v>5</v>
      </c>
      <c r="BA60" s="105" t="str">
        <f t="shared" si="91"/>
        <v xml:space="preserve"> ARLINDO-CMSP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RENAN TUSURA-CMSP </v>
      </c>
      <c r="E61" s="149"/>
      <c r="F61" s="149"/>
      <c r="G61" s="150"/>
      <c r="H61" s="88">
        <v>2</v>
      </c>
      <c r="I61" s="88">
        <v>4</v>
      </c>
      <c r="J61" s="142" t="str">
        <f>W52</f>
        <v xml:space="preserve"> VELHO-MFC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ACQUESTA-SEP </v>
      </c>
      <c r="R61" s="149"/>
      <c r="S61" s="149"/>
      <c r="T61" s="150"/>
      <c r="U61" s="88">
        <v>5</v>
      </c>
      <c r="V61" s="88">
        <v>4</v>
      </c>
      <c r="W61" s="142" t="str">
        <f>J62</f>
        <v xml:space="preserve"> JUNINHO-SPFC </v>
      </c>
      <c r="X61" s="143"/>
      <c r="Y61" s="143"/>
      <c r="Z61" s="144"/>
      <c r="AC61" s="102" t="str">
        <f t="shared" si="68"/>
        <v xml:space="preserve"> RENAN TUSURA-CMSP </v>
      </c>
      <c r="AD61" s="103">
        <f t="shared" si="69"/>
        <v>0</v>
      </c>
      <c r="AE61" s="103">
        <f t="shared" si="70"/>
        <v>0</v>
      </c>
      <c r="AF61" s="103">
        <f t="shared" si="71"/>
        <v>1</v>
      </c>
      <c r="AG61" s="103">
        <f t="shared" si="72"/>
        <v>2</v>
      </c>
      <c r="AH61" s="103">
        <f t="shared" si="73"/>
        <v>4</v>
      </c>
      <c r="AI61" s="104">
        <f t="shared" si="74"/>
        <v>1</v>
      </c>
      <c r="AJ61" s="104">
        <f t="shared" si="75"/>
        <v>0</v>
      </c>
      <c r="AK61" s="104">
        <f t="shared" si="76"/>
        <v>0</v>
      </c>
      <c r="AL61" s="104">
        <f t="shared" si="77"/>
        <v>4</v>
      </c>
      <c r="AM61" s="104">
        <f t="shared" si="78"/>
        <v>2</v>
      </c>
      <c r="AN61" s="105" t="str">
        <f t="shared" si="79"/>
        <v xml:space="preserve"> VELHO-MFC </v>
      </c>
      <c r="AP61" s="102" t="str">
        <f t="shared" si="80"/>
        <v xml:space="preserve"> ACQUESTA-SEP </v>
      </c>
      <c r="AQ61" s="103">
        <f t="shared" si="81"/>
        <v>1</v>
      </c>
      <c r="AR61" s="103">
        <f t="shared" si="82"/>
        <v>0</v>
      </c>
      <c r="AS61" s="103">
        <f t="shared" si="83"/>
        <v>0</v>
      </c>
      <c r="AT61" s="103">
        <f t="shared" si="84"/>
        <v>5</v>
      </c>
      <c r="AU61" s="103">
        <f t="shared" si="85"/>
        <v>4</v>
      </c>
      <c r="AV61" s="104">
        <f t="shared" si="86"/>
        <v>0</v>
      </c>
      <c r="AW61" s="104">
        <f t="shared" si="87"/>
        <v>0</v>
      </c>
      <c r="AX61" s="104">
        <f t="shared" si="88"/>
        <v>1</v>
      </c>
      <c r="AY61" s="104">
        <f t="shared" si="89"/>
        <v>4</v>
      </c>
      <c r="AZ61" s="104">
        <f t="shared" si="90"/>
        <v>5</v>
      </c>
      <c r="BA61" s="105" t="str">
        <f t="shared" si="91"/>
        <v xml:space="preserve"> JUNINHO-SPFC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ARLINDO-CMSP </v>
      </c>
      <c r="E62" s="149"/>
      <c r="F62" s="149"/>
      <c r="G62" s="150"/>
      <c r="H62" s="88">
        <v>4</v>
      </c>
      <c r="I62" s="88">
        <v>5</v>
      </c>
      <c r="J62" s="142" t="str">
        <f>Q52</f>
        <v xml:space="preserve"> JUNINHO-SPFC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FERNANDO CAMPOS-DAL </v>
      </c>
      <c r="R62" s="149"/>
      <c r="S62" s="149"/>
      <c r="T62" s="150"/>
      <c r="U62" s="88">
        <v>0</v>
      </c>
      <c r="V62" s="88">
        <v>3</v>
      </c>
      <c r="W62" s="142" t="str">
        <f>J61</f>
        <v xml:space="preserve"> VELHO-MFC </v>
      </c>
      <c r="X62" s="143"/>
      <c r="Y62" s="143"/>
      <c r="Z62" s="144"/>
      <c r="AC62" s="102" t="str">
        <f t="shared" si="68"/>
        <v xml:space="preserve"> ARLINDO-CMSP </v>
      </c>
      <c r="AD62" s="103">
        <f t="shared" si="69"/>
        <v>0</v>
      </c>
      <c r="AE62" s="103">
        <f t="shared" si="70"/>
        <v>0</v>
      </c>
      <c r="AF62" s="103">
        <f t="shared" si="71"/>
        <v>1</v>
      </c>
      <c r="AG62" s="103">
        <f t="shared" si="72"/>
        <v>4</v>
      </c>
      <c r="AH62" s="103">
        <f t="shared" si="73"/>
        <v>5</v>
      </c>
      <c r="AI62" s="104">
        <f t="shared" si="74"/>
        <v>1</v>
      </c>
      <c r="AJ62" s="104">
        <f t="shared" si="75"/>
        <v>0</v>
      </c>
      <c r="AK62" s="104">
        <f t="shared" si="76"/>
        <v>0</v>
      </c>
      <c r="AL62" s="104">
        <f t="shared" si="77"/>
        <v>5</v>
      </c>
      <c r="AM62" s="104">
        <f t="shared" si="78"/>
        <v>4</v>
      </c>
      <c r="AN62" s="105" t="str">
        <f t="shared" si="79"/>
        <v xml:space="preserve"> JUNINHO-SPFC </v>
      </c>
      <c r="AP62" s="102" t="str">
        <f t="shared" si="80"/>
        <v xml:space="preserve"> FERNANDO CAMPOS-DAL </v>
      </c>
      <c r="AQ62" s="103">
        <f t="shared" si="81"/>
        <v>0</v>
      </c>
      <c r="AR62" s="103">
        <f t="shared" si="82"/>
        <v>0</v>
      </c>
      <c r="AS62" s="103">
        <f t="shared" si="83"/>
        <v>1</v>
      </c>
      <c r="AT62" s="103">
        <f t="shared" si="84"/>
        <v>0</v>
      </c>
      <c r="AU62" s="103">
        <f t="shared" si="85"/>
        <v>3</v>
      </c>
      <c r="AV62" s="104">
        <f t="shared" si="86"/>
        <v>1</v>
      </c>
      <c r="AW62" s="104">
        <f t="shared" si="87"/>
        <v>0</v>
      </c>
      <c r="AX62" s="104">
        <f t="shared" si="88"/>
        <v>0</v>
      </c>
      <c r="AY62" s="104">
        <f t="shared" si="89"/>
        <v>3</v>
      </c>
      <c r="AZ62" s="104">
        <f t="shared" si="90"/>
        <v>0</v>
      </c>
      <c r="BA62" s="105" t="str">
        <f t="shared" si="91"/>
        <v xml:space="preserve"> VELHO-MFC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DILE-DAL </v>
      </c>
      <c r="E75" s="149"/>
      <c r="F75" s="149"/>
      <c r="G75" s="150"/>
      <c r="H75" s="88">
        <v>3</v>
      </c>
      <c r="I75" s="88">
        <v>4</v>
      </c>
      <c r="J75" s="142" t="str">
        <f>W62</f>
        <v xml:space="preserve"> VELHO-MFC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DILE-DAL </v>
      </c>
      <c r="R75" s="149"/>
      <c r="S75" s="149"/>
      <c r="T75" s="150"/>
      <c r="U75" s="88">
        <v>5</v>
      </c>
      <c r="V75" s="88">
        <v>1</v>
      </c>
      <c r="W75" s="142" t="str">
        <f>J80</f>
        <v xml:space="preserve"> JUNINHO-SPFC </v>
      </c>
      <c r="X75" s="143"/>
      <c r="Y75" s="143"/>
      <c r="Z75" s="144"/>
      <c r="AC75" s="102" t="str">
        <f t="shared" ref="AC75:AC80" si="94">D75</f>
        <v xml:space="preserve"> DILE-DAL </v>
      </c>
      <c r="AD75" s="103">
        <f t="shared" ref="AD75:AD80" si="95">IF(OR(H75="",I75=""),"",IF(H75&gt;I75,1,0))</f>
        <v>0</v>
      </c>
      <c r="AE75" s="103">
        <f t="shared" ref="AE75:AE80" si="96">IF(OR(H75="",I75=""),"",IF(H75=I75,1,0))</f>
        <v>0</v>
      </c>
      <c r="AF75" s="103">
        <f t="shared" ref="AF75:AF80" si="97">IF(OR(H75="",I75=""),"",IF(H75&lt;I75,1,0))</f>
        <v>1</v>
      </c>
      <c r="AG75" s="103">
        <f t="shared" ref="AG75:AG80" si="98">IF(OR(H75="",I75=""),"",H75)</f>
        <v>3</v>
      </c>
      <c r="AH75" s="103">
        <f t="shared" ref="AH75:AH80" si="99">IF(OR(H75="",I75=""),"",I75)</f>
        <v>4</v>
      </c>
      <c r="AI75" s="104">
        <f t="shared" ref="AI75:AI80" si="100">IF(OR(H75="",I75=""),"",IF(H75&lt;I75,1,0))</f>
        <v>1</v>
      </c>
      <c r="AJ75" s="104">
        <f t="shared" ref="AJ75:AJ80" si="101">IF(OR(H75="",I75=""),"",IF(H75=I75,1,0))</f>
        <v>0</v>
      </c>
      <c r="AK75" s="104">
        <f t="shared" ref="AK75:AK80" si="102">IF(OR(H75="",I75=""),"",IF(H75&gt;I75,1,0))</f>
        <v>0</v>
      </c>
      <c r="AL75" s="104">
        <f t="shared" ref="AL75:AL80" si="103">IF(OR(H75="",I75=""),"",I75)</f>
        <v>4</v>
      </c>
      <c r="AM75" s="104">
        <f t="shared" ref="AM75:AM80" si="104">IF(OR(H75="",I75=""),"",H75)</f>
        <v>3</v>
      </c>
      <c r="AN75" s="105" t="str">
        <f t="shared" ref="AN75:AN80" si="105">J75</f>
        <v xml:space="preserve"> VELHO-MFC </v>
      </c>
      <c r="AP75" s="102" t="str">
        <f t="shared" ref="AP75:AP80" si="106">Q75</f>
        <v xml:space="preserve"> DILE-DAL </v>
      </c>
      <c r="AQ75" s="103">
        <f t="shared" ref="AQ75:AQ80" si="107">IF(OR(U75="",V75=""),"",IF(U75&gt;V75,1,0))</f>
        <v>1</v>
      </c>
      <c r="AR75" s="103">
        <f t="shared" ref="AR75:AR80" si="108">IF(OR(U75="",V75=""),"",IF(U75=V75,1,0))</f>
        <v>0</v>
      </c>
      <c r="AS75" s="103">
        <f t="shared" ref="AS75:AS80" si="109">IF(OR(U75="",V75=""),"",IF(U75&lt;V75,1,0))</f>
        <v>0</v>
      </c>
      <c r="AT75" s="103">
        <f t="shared" ref="AT75:AT80" si="110">IF(OR(U75="",V75=""),"",U75)</f>
        <v>5</v>
      </c>
      <c r="AU75" s="103">
        <f t="shared" ref="AU75:AU80" si="111">IF(OR(U75="",V75=""),"",V75)</f>
        <v>1</v>
      </c>
      <c r="AV75" s="104">
        <f t="shared" ref="AV75:AV80" si="112">IF(OR(U75="",V75=""),"",IF(U75&lt;V75,1,0))</f>
        <v>0</v>
      </c>
      <c r="AW75" s="104">
        <f t="shared" ref="AW75:AW80" si="113">IF(OR(U75="",V75=""),"",IF(U75=V75,1,0))</f>
        <v>0</v>
      </c>
      <c r="AX75" s="104">
        <f t="shared" ref="AX75:AX80" si="114">IF(OR(U75="",V75=""),"",IF(U75&gt;V75,1,0))</f>
        <v>1</v>
      </c>
      <c r="AY75" s="104">
        <f t="shared" ref="AY75:AY80" si="115">IF(OR(U75="",V75=""),"",V75)</f>
        <v>1</v>
      </c>
      <c r="AZ75" s="104">
        <f t="shared" ref="AZ75:AZ80" si="116">IF(OR(U75="",V75=""),"",U75)</f>
        <v>5</v>
      </c>
      <c r="BA75" s="105" t="str">
        <f t="shared" ref="BA75:BA80" si="117">W75</f>
        <v xml:space="preserve"> JUNINHO-SPFC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CALMOM-DAL </v>
      </c>
      <c r="E76" s="149"/>
      <c r="F76" s="149"/>
      <c r="G76" s="150"/>
      <c r="H76" s="88">
        <v>1</v>
      </c>
      <c r="I76" s="88">
        <v>5</v>
      </c>
      <c r="J76" s="142" t="str">
        <f>W57</f>
        <v xml:space="preserve"> PICCININI-CMSP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CALMOM-DAL </v>
      </c>
      <c r="R76" s="149"/>
      <c r="S76" s="149"/>
      <c r="T76" s="150"/>
      <c r="U76" s="88">
        <v>4</v>
      </c>
      <c r="V76" s="88">
        <v>4</v>
      </c>
      <c r="W76" s="142" t="str">
        <f>J75</f>
        <v xml:space="preserve"> VELHO-MFC </v>
      </c>
      <c r="X76" s="143"/>
      <c r="Y76" s="143"/>
      <c r="Z76" s="144"/>
      <c r="AC76" s="102" t="str">
        <f t="shared" si="94"/>
        <v xml:space="preserve"> CALMOM-DAL </v>
      </c>
      <c r="AD76" s="103">
        <f t="shared" si="95"/>
        <v>0</v>
      </c>
      <c r="AE76" s="103">
        <f t="shared" si="96"/>
        <v>0</v>
      </c>
      <c r="AF76" s="103">
        <f t="shared" si="97"/>
        <v>1</v>
      </c>
      <c r="AG76" s="103">
        <f t="shared" si="98"/>
        <v>1</v>
      </c>
      <c r="AH76" s="103">
        <f t="shared" si="99"/>
        <v>5</v>
      </c>
      <c r="AI76" s="104">
        <f t="shared" si="100"/>
        <v>1</v>
      </c>
      <c r="AJ76" s="104">
        <f t="shared" si="101"/>
        <v>0</v>
      </c>
      <c r="AK76" s="104">
        <f t="shared" si="102"/>
        <v>0</v>
      </c>
      <c r="AL76" s="104">
        <f t="shared" si="103"/>
        <v>5</v>
      </c>
      <c r="AM76" s="104">
        <f t="shared" si="104"/>
        <v>1</v>
      </c>
      <c r="AN76" s="105" t="str">
        <f t="shared" si="105"/>
        <v xml:space="preserve"> PICCININI-CMSP </v>
      </c>
      <c r="AP76" s="102" t="str">
        <f t="shared" si="106"/>
        <v xml:space="preserve"> CALMOM-DAL </v>
      </c>
      <c r="AQ76" s="103">
        <f t="shared" si="107"/>
        <v>0</v>
      </c>
      <c r="AR76" s="103">
        <f t="shared" si="108"/>
        <v>1</v>
      </c>
      <c r="AS76" s="103">
        <f t="shared" si="109"/>
        <v>0</v>
      </c>
      <c r="AT76" s="103">
        <f t="shared" si="110"/>
        <v>4</v>
      </c>
      <c r="AU76" s="103">
        <f t="shared" si="111"/>
        <v>4</v>
      </c>
      <c r="AV76" s="104">
        <f t="shared" si="112"/>
        <v>0</v>
      </c>
      <c r="AW76" s="104">
        <f t="shared" si="113"/>
        <v>1</v>
      </c>
      <c r="AX76" s="104">
        <f t="shared" si="114"/>
        <v>0</v>
      </c>
      <c r="AY76" s="104">
        <f t="shared" si="115"/>
        <v>4</v>
      </c>
      <c r="AZ76" s="104">
        <f t="shared" si="116"/>
        <v>4</v>
      </c>
      <c r="BA76" s="105" t="str">
        <f t="shared" si="117"/>
        <v xml:space="preserve"> VELHO-MFC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LUIS GUSTAVO-CFC </v>
      </c>
      <c r="E77" s="149"/>
      <c r="F77" s="149"/>
      <c r="G77" s="150"/>
      <c r="H77" s="88">
        <v>2</v>
      </c>
      <c r="I77" s="88">
        <v>4</v>
      </c>
      <c r="J77" s="142" t="str">
        <f>W58</f>
        <v xml:space="preserve"> DIOGO FARIAS-SPFC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LUIS GUSTAVO-CFC </v>
      </c>
      <c r="R77" s="149"/>
      <c r="S77" s="149"/>
      <c r="T77" s="150"/>
      <c r="U77" s="88">
        <v>1</v>
      </c>
      <c r="V77" s="88">
        <v>3</v>
      </c>
      <c r="W77" s="142" t="str">
        <f>J76</f>
        <v xml:space="preserve"> PICCININI-CMSP </v>
      </c>
      <c r="X77" s="143"/>
      <c r="Y77" s="143"/>
      <c r="Z77" s="144"/>
      <c r="AC77" s="102" t="str">
        <f t="shared" si="94"/>
        <v xml:space="preserve"> LUIS GUSTAVO-CFC </v>
      </c>
      <c r="AD77" s="103">
        <f t="shared" si="95"/>
        <v>0</v>
      </c>
      <c r="AE77" s="103">
        <f t="shared" si="96"/>
        <v>0</v>
      </c>
      <c r="AF77" s="103">
        <f t="shared" si="97"/>
        <v>1</v>
      </c>
      <c r="AG77" s="103">
        <f t="shared" si="98"/>
        <v>2</v>
      </c>
      <c r="AH77" s="103">
        <f t="shared" si="99"/>
        <v>4</v>
      </c>
      <c r="AI77" s="104">
        <f t="shared" si="100"/>
        <v>1</v>
      </c>
      <c r="AJ77" s="104">
        <f t="shared" si="101"/>
        <v>0</v>
      </c>
      <c r="AK77" s="104">
        <f t="shared" si="102"/>
        <v>0</v>
      </c>
      <c r="AL77" s="104">
        <f t="shared" si="103"/>
        <v>4</v>
      </c>
      <c r="AM77" s="104">
        <f t="shared" si="104"/>
        <v>2</v>
      </c>
      <c r="AN77" s="105" t="str">
        <f t="shared" si="105"/>
        <v xml:space="preserve"> DIOGO FARIAS-SPFC </v>
      </c>
      <c r="AP77" s="102" t="str">
        <f t="shared" si="106"/>
        <v xml:space="preserve"> LUIS GUSTAVO-CFC </v>
      </c>
      <c r="AQ77" s="103">
        <f t="shared" si="107"/>
        <v>0</v>
      </c>
      <c r="AR77" s="103">
        <f t="shared" si="108"/>
        <v>0</v>
      </c>
      <c r="AS77" s="103">
        <f t="shared" si="109"/>
        <v>1</v>
      </c>
      <c r="AT77" s="103">
        <f t="shared" si="110"/>
        <v>1</v>
      </c>
      <c r="AU77" s="103">
        <f t="shared" si="111"/>
        <v>3</v>
      </c>
      <c r="AV77" s="104">
        <f t="shared" si="112"/>
        <v>1</v>
      </c>
      <c r="AW77" s="104">
        <f t="shared" si="113"/>
        <v>0</v>
      </c>
      <c r="AX77" s="104">
        <f t="shared" si="114"/>
        <v>0</v>
      </c>
      <c r="AY77" s="104">
        <f t="shared" si="115"/>
        <v>3</v>
      </c>
      <c r="AZ77" s="104">
        <f t="shared" si="116"/>
        <v>1</v>
      </c>
      <c r="BA77" s="105" t="str">
        <f t="shared" si="117"/>
        <v xml:space="preserve"> PICCININI-CMSP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GUIMÃO-CFC </v>
      </c>
      <c r="E78" s="149"/>
      <c r="F78" s="149"/>
      <c r="G78" s="150"/>
      <c r="H78" s="88">
        <v>4</v>
      </c>
      <c r="I78" s="88">
        <v>4</v>
      </c>
      <c r="J78" s="142" t="str">
        <f>W59</f>
        <v xml:space="preserve"> RENAN TUSURA-CMSP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GUIMÃO-CFC </v>
      </c>
      <c r="R78" s="149"/>
      <c r="S78" s="149"/>
      <c r="T78" s="150"/>
      <c r="U78" s="88">
        <v>4</v>
      </c>
      <c r="V78" s="88">
        <v>5</v>
      </c>
      <c r="W78" s="142" t="str">
        <f>J77</f>
        <v xml:space="preserve"> DIOGO FARIAS-SPFC </v>
      </c>
      <c r="X78" s="143"/>
      <c r="Y78" s="143"/>
      <c r="Z78" s="144"/>
      <c r="AC78" s="102" t="str">
        <f t="shared" si="94"/>
        <v xml:space="preserve"> GUIMÃO-CFC </v>
      </c>
      <c r="AD78" s="103">
        <f t="shared" si="95"/>
        <v>0</v>
      </c>
      <c r="AE78" s="103">
        <f t="shared" si="96"/>
        <v>1</v>
      </c>
      <c r="AF78" s="103">
        <f t="shared" si="97"/>
        <v>0</v>
      </c>
      <c r="AG78" s="103">
        <f t="shared" si="98"/>
        <v>4</v>
      </c>
      <c r="AH78" s="103">
        <f t="shared" si="99"/>
        <v>4</v>
      </c>
      <c r="AI78" s="104">
        <f t="shared" si="100"/>
        <v>0</v>
      </c>
      <c r="AJ78" s="104">
        <f t="shared" si="101"/>
        <v>1</v>
      </c>
      <c r="AK78" s="104">
        <f t="shared" si="102"/>
        <v>0</v>
      </c>
      <c r="AL78" s="104">
        <f t="shared" si="103"/>
        <v>4</v>
      </c>
      <c r="AM78" s="104">
        <f t="shared" si="104"/>
        <v>4</v>
      </c>
      <c r="AN78" s="105" t="str">
        <f t="shared" si="105"/>
        <v xml:space="preserve"> RENAN TUSURA-CMSP </v>
      </c>
      <c r="AP78" s="102" t="str">
        <f t="shared" si="106"/>
        <v xml:space="preserve"> GUIMÃO-CFC </v>
      </c>
      <c r="AQ78" s="103">
        <f t="shared" si="107"/>
        <v>0</v>
      </c>
      <c r="AR78" s="103">
        <f t="shared" si="108"/>
        <v>0</v>
      </c>
      <c r="AS78" s="103">
        <f t="shared" si="109"/>
        <v>1</v>
      </c>
      <c r="AT78" s="103">
        <f t="shared" si="110"/>
        <v>4</v>
      </c>
      <c r="AU78" s="103">
        <f t="shared" si="111"/>
        <v>5</v>
      </c>
      <c r="AV78" s="104">
        <f t="shared" si="112"/>
        <v>1</v>
      </c>
      <c r="AW78" s="104">
        <f t="shared" si="113"/>
        <v>0</v>
      </c>
      <c r="AX78" s="104">
        <f t="shared" si="114"/>
        <v>0</v>
      </c>
      <c r="AY78" s="104">
        <f t="shared" si="115"/>
        <v>5</v>
      </c>
      <c r="AZ78" s="104">
        <f t="shared" si="116"/>
        <v>4</v>
      </c>
      <c r="BA78" s="105" t="str">
        <f t="shared" si="117"/>
        <v xml:space="preserve"> DIOGO FARIAS-SPFC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ACQUESTA-SEP </v>
      </c>
      <c r="E79" s="149"/>
      <c r="F79" s="149"/>
      <c r="G79" s="150"/>
      <c r="H79" s="88">
        <v>4</v>
      </c>
      <c r="I79" s="88">
        <v>3</v>
      </c>
      <c r="J79" s="142" t="str">
        <f>W60</f>
        <v xml:space="preserve"> ARLINDO-CMSP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ACQUESTA-SEP </v>
      </c>
      <c r="R79" s="149"/>
      <c r="S79" s="149"/>
      <c r="T79" s="150"/>
      <c r="U79" s="88">
        <v>1</v>
      </c>
      <c r="V79" s="88">
        <v>5</v>
      </c>
      <c r="W79" s="142" t="str">
        <f>J78</f>
        <v xml:space="preserve"> RENAN TUSURA-CMSP </v>
      </c>
      <c r="X79" s="143"/>
      <c r="Y79" s="143"/>
      <c r="Z79" s="144"/>
      <c r="AC79" s="102" t="str">
        <f t="shared" si="94"/>
        <v xml:space="preserve"> ACQUESTA-SEP </v>
      </c>
      <c r="AD79" s="103">
        <f t="shared" si="95"/>
        <v>1</v>
      </c>
      <c r="AE79" s="103">
        <f t="shared" si="96"/>
        <v>0</v>
      </c>
      <c r="AF79" s="103">
        <f t="shared" si="97"/>
        <v>0</v>
      </c>
      <c r="AG79" s="103">
        <f t="shared" si="98"/>
        <v>4</v>
      </c>
      <c r="AH79" s="103">
        <f t="shared" si="99"/>
        <v>3</v>
      </c>
      <c r="AI79" s="104">
        <f t="shared" si="100"/>
        <v>0</v>
      </c>
      <c r="AJ79" s="104">
        <f t="shared" si="101"/>
        <v>0</v>
      </c>
      <c r="AK79" s="104">
        <f t="shared" si="102"/>
        <v>1</v>
      </c>
      <c r="AL79" s="104">
        <f t="shared" si="103"/>
        <v>3</v>
      </c>
      <c r="AM79" s="104">
        <f t="shared" si="104"/>
        <v>4</v>
      </c>
      <c r="AN79" s="105" t="str">
        <f t="shared" si="105"/>
        <v xml:space="preserve"> ARLINDO-CMSP </v>
      </c>
      <c r="AP79" s="102" t="str">
        <f t="shared" si="106"/>
        <v xml:space="preserve"> ACQUESTA-SEP </v>
      </c>
      <c r="AQ79" s="103">
        <f t="shared" si="107"/>
        <v>0</v>
      </c>
      <c r="AR79" s="103">
        <f t="shared" si="108"/>
        <v>0</v>
      </c>
      <c r="AS79" s="103">
        <f t="shared" si="109"/>
        <v>1</v>
      </c>
      <c r="AT79" s="103">
        <f t="shared" si="110"/>
        <v>1</v>
      </c>
      <c r="AU79" s="103">
        <f t="shared" si="111"/>
        <v>5</v>
      </c>
      <c r="AV79" s="104">
        <f t="shared" si="112"/>
        <v>1</v>
      </c>
      <c r="AW79" s="104">
        <f t="shared" si="113"/>
        <v>0</v>
      </c>
      <c r="AX79" s="104">
        <f t="shared" si="114"/>
        <v>0</v>
      </c>
      <c r="AY79" s="104">
        <f t="shared" si="115"/>
        <v>5</v>
      </c>
      <c r="AZ79" s="104">
        <f t="shared" si="116"/>
        <v>1</v>
      </c>
      <c r="BA79" s="105" t="str">
        <f t="shared" si="117"/>
        <v xml:space="preserve"> RENAN TUSURA-CMSP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FERNANDO CAMPOS-DAL </v>
      </c>
      <c r="E80" s="149"/>
      <c r="F80" s="149"/>
      <c r="G80" s="150"/>
      <c r="H80" s="88">
        <v>0</v>
      </c>
      <c r="I80" s="88">
        <v>3</v>
      </c>
      <c r="J80" s="142" t="str">
        <f>W61</f>
        <v xml:space="preserve"> JUNINHO-SPFC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FERNANDO CAMPOS-DAL </v>
      </c>
      <c r="R80" s="149"/>
      <c r="S80" s="149"/>
      <c r="T80" s="150"/>
      <c r="U80" s="88">
        <v>0</v>
      </c>
      <c r="V80" s="88">
        <v>3</v>
      </c>
      <c r="W80" s="142" t="str">
        <f>J79</f>
        <v xml:space="preserve"> ARLINDO-CMSP </v>
      </c>
      <c r="X80" s="143"/>
      <c r="Y80" s="143"/>
      <c r="Z80" s="144"/>
      <c r="AC80" s="102" t="str">
        <f t="shared" si="94"/>
        <v xml:space="preserve"> FERNANDO CAMPOS-DAL </v>
      </c>
      <c r="AD80" s="103">
        <f t="shared" si="95"/>
        <v>0</v>
      </c>
      <c r="AE80" s="103">
        <f t="shared" si="96"/>
        <v>0</v>
      </c>
      <c r="AF80" s="103">
        <f t="shared" si="97"/>
        <v>1</v>
      </c>
      <c r="AG80" s="103">
        <f t="shared" si="98"/>
        <v>0</v>
      </c>
      <c r="AH80" s="103">
        <f t="shared" si="99"/>
        <v>3</v>
      </c>
      <c r="AI80" s="104">
        <f t="shared" si="100"/>
        <v>1</v>
      </c>
      <c r="AJ80" s="104">
        <f t="shared" si="101"/>
        <v>0</v>
      </c>
      <c r="AK80" s="104">
        <f t="shared" si="102"/>
        <v>0</v>
      </c>
      <c r="AL80" s="104">
        <f t="shared" si="103"/>
        <v>3</v>
      </c>
      <c r="AM80" s="104">
        <f t="shared" si="104"/>
        <v>0</v>
      </c>
      <c r="AN80" s="105" t="str">
        <f t="shared" si="105"/>
        <v xml:space="preserve"> JUNINHO-SPFC </v>
      </c>
      <c r="AP80" s="102" t="str">
        <f t="shared" si="106"/>
        <v xml:space="preserve"> FERNANDO CAMPOS-DAL </v>
      </c>
      <c r="AQ80" s="103">
        <f t="shared" si="107"/>
        <v>0</v>
      </c>
      <c r="AR80" s="103">
        <f t="shared" si="108"/>
        <v>0</v>
      </c>
      <c r="AS80" s="103">
        <f t="shared" si="109"/>
        <v>1</v>
      </c>
      <c r="AT80" s="103">
        <f t="shared" si="110"/>
        <v>0</v>
      </c>
      <c r="AU80" s="103">
        <f t="shared" si="111"/>
        <v>3</v>
      </c>
      <c r="AV80" s="104">
        <f t="shared" si="112"/>
        <v>1</v>
      </c>
      <c r="AW80" s="104">
        <f t="shared" si="113"/>
        <v>0</v>
      </c>
      <c r="AX80" s="104">
        <f t="shared" si="114"/>
        <v>0</v>
      </c>
      <c r="AY80" s="104">
        <f t="shared" si="115"/>
        <v>3</v>
      </c>
      <c r="AZ80" s="104">
        <f t="shared" si="116"/>
        <v>0</v>
      </c>
      <c r="BA80" s="105" t="str">
        <f t="shared" si="117"/>
        <v xml:space="preserve"> ARLINDO-CMSP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DILE-DAL </v>
      </c>
      <c r="E85" s="149"/>
      <c r="F85" s="149"/>
      <c r="G85" s="150"/>
      <c r="H85" s="88">
        <v>5</v>
      </c>
      <c r="I85" s="88">
        <v>3</v>
      </c>
      <c r="J85" s="142" t="str">
        <f>W80</f>
        <v xml:space="preserve"> ARLINDO-CMSP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DILE-DAL </v>
      </c>
      <c r="R85" s="149"/>
      <c r="S85" s="149"/>
      <c r="T85" s="150"/>
      <c r="U85" s="88">
        <v>4</v>
      </c>
      <c r="V85" s="88">
        <v>3</v>
      </c>
      <c r="W85" s="142" t="str">
        <f>J90</f>
        <v xml:space="preserve"> RENAN TUSURA-CMSP </v>
      </c>
      <c r="X85" s="143"/>
      <c r="Y85" s="143"/>
      <c r="Z85" s="144"/>
      <c r="AC85" s="102" t="str">
        <f t="shared" ref="AC85:AC90" si="120">D85</f>
        <v xml:space="preserve"> DILE-DAL </v>
      </c>
      <c r="AD85" s="103">
        <f t="shared" ref="AD85:AD90" si="121">IF(OR(H85="",I85=""),"",IF(H85&gt;I85,1,0))</f>
        <v>1</v>
      </c>
      <c r="AE85" s="103">
        <f t="shared" ref="AE85:AE90" si="122">IF(OR(H85="",I85=""),"",IF(H85=I85,1,0))</f>
        <v>0</v>
      </c>
      <c r="AF85" s="103">
        <f t="shared" ref="AF85:AF90" si="123">IF(OR(H85="",I85=""),"",IF(H85&lt;I85,1,0))</f>
        <v>0</v>
      </c>
      <c r="AG85" s="103">
        <f t="shared" ref="AG85:AG90" si="124">IF(OR(H85="",I85=""),"",H85)</f>
        <v>5</v>
      </c>
      <c r="AH85" s="103">
        <f t="shared" ref="AH85:AH90" si="125">IF(OR(H85="",I85=""),"",I85)</f>
        <v>3</v>
      </c>
      <c r="AI85" s="104">
        <f t="shared" ref="AI85:AI90" si="126">IF(OR(H85="",I85=""),"",IF(H85&lt;I85,1,0))</f>
        <v>0</v>
      </c>
      <c r="AJ85" s="104">
        <f t="shared" ref="AJ85:AJ90" si="127">IF(OR(H85="",I85=""),"",IF(H85=I85,1,0))</f>
        <v>0</v>
      </c>
      <c r="AK85" s="104">
        <f t="shared" ref="AK85:AK90" si="128">IF(OR(H85="",I85=""),"",IF(H85&gt;I85,1,0))</f>
        <v>1</v>
      </c>
      <c r="AL85" s="104">
        <f t="shared" ref="AL85:AL90" si="129">IF(OR(H85="",I85=""),"",I85)</f>
        <v>3</v>
      </c>
      <c r="AM85" s="104">
        <f t="shared" ref="AM85:AM90" si="130">IF(OR(H85="",I85=""),"",H85)</f>
        <v>5</v>
      </c>
      <c r="AN85" s="105" t="str">
        <f t="shared" ref="AN85:AN90" si="131">J85</f>
        <v xml:space="preserve"> ARLINDO-CMSP </v>
      </c>
      <c r="AP85" s="102" t="str">
        <f t="shared" ref="AP85:AP90" si="132">Q85</f>
        <v xml:space="preserve"> DILE-DAL </v>
      </c>
      <c r="AQ85" s="103">
        <f t="shared" ref="AQ85:AQ90" si="133">IF(OR(U85="",V85=""),"",IF(U85&gt;V85,1,0))</f>
        <v>1</v>
      </c>
      <c r="AR85" s="103">
        <f t="shared" ref="AR85:AR90" si="134">IF(OR(U85="",V85=""),"",IF(U85=V85,1,0))</f>
        <v>0</v>
      </c>
      <c r="AS85" s="103">
        <f t="shared" ref="AS85:AS90" si="135">IF(OR(U85="",V85=""),"",IF(U85&lt;V85,1,0))</f>
        <v>0</v>
      </c>
      <c r="AT85" s="103">
        <f t="shared" ref="AT85:AT90" si="136">IF(OR(U85="",V85=""),"",U85)</f>
        <v>4</v>
      </c>
      <c r="AU85" s="103">
        <f t="shared" ref="AU85:AU90" si="137">IF(OR(U85="",V85=""),"",V85)</f>
        <v>3</v>
      </c>
      <c r="AV85" s="104">
        <f t="shared" ref="AV85:AV90" si="138">IF(OR(U85="",V85=""),"",IF(U85&lt;V85,1,0))</f>
        <v>0</v>
      </c>
      <c r="AW85" s="104">
        <f t="shared" ref="AW85:AW90" si="139">IF(OR(U85="",V85=""),"",IF(U85=V85,1,0))</f>
        <v>0</v>
      </c>
      <c r="AX85" s="104">
        <f t="shared" ref="AX85:AX90" si="140">IF(OR(U85="",V85=""),"",IF(U85&gt;V85,1,0))</f>
        <v>1</v>
      </c>
      <c r="AY85" s="104">
        <f t="shared" ref="AY85:AY90" si="141">IF(OR(U85="",V85=""),"",V85)</f>
        <v>3</v>
      </c>
      <c r="AZ85" s="104">
        <f t="shared" ref="AZ85:AZ90" si="142">IF(OR(U85="",V85=""),"",U85)</f>
        <v>4</v>
      </c>
      <c r="BA85" s="105" t="str">
        <f t="shared" ref="BA85:BA90" si="143">W85</f>
        <v xml:space="preserve"> RENAN TUSURA-CMSP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CALMOM-DAL </v>
      </c>
      <c r="E86" s="149"/>
      <c r="F86" s="149"/>
      <c r="G86" s="150"/>
      <c r="H86" s="88">
        <v>3</v>
      </c>
      <c r="I86" s="88">
        <v>4</v>
      </c>
      <c r="J86" s="142" t="str">
        <f>W75</f>
        <v xml:space="preserve"> JUNINHO-SPFC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CALMOM-DAL </v>
      </c>
      <c r="R86" s="149"/>
      <c r="S86" s="149"/>
      <c r="T86" s="150"/>
      <c r="U86" s="88">
        <v>6</v>
      </c>
      <c r="V86" s="88">
        <v>3</v>
      </c>
      <c r="W86" s="142" t="str">
        <f>J85</f>
        <v xml:space="preserve"> ARLINDO-CMSP </v>
      </c>
      <c r="X86" s="143"/>
      <c r="Y86" s="143"/>
      <c r="Z86" s="144"/>
      <c r="AC86" s="102" t="str">
        <f t="shared" si="120"/>
        <v xml:space="preserve"> CALMOM-DAL </v>
      </c>
      <c r="AD86" s="103">
        <f t="shared" si="121"/>
        <v>0</v>
      </c>
      <c r="AE86" s="103">
        <f t="shared" si="122"/>
        <v>0</v>
      </c>
      <c r="AF86" s="103">
        <f t="shared" si="123"/>
        <v>1</v>
      </c>
      <c r="AG86" s="103">
        <f t="shared" si="124"/>
        <v>3</v>
      </c>
      <c r="AH86" s="103">
        <f t="shared" si="125"/>
        <v>4</v>
      </c>
      <c r="AI86" s="104">
        <f t="shared" si="126"/>
        <v>1</v>
      </c>
      <c r="AJ86" s="104">
        <f t="shared" si="127"/>
        <v>0</v>
      </c>
      <c r="AK86" s="104">
        <f t="shared" si="128"/>
        <v>0</v>
      </c>
      <c r="AL86" s="104">
        <f t="shared" si="129"/>
        <v>4</v>
      </c>
      <c r="AM86" s="104">
        <f t="shared" si="130"/>
        <v>3</v>
      </c>
      <c r="AN86" s="105" t="str">
        <f t="shared" si="131"/>
        <v xml:space="preserve"> JUNINHO-SPFC </v>
      </c>
      <c r="AP86" s="102" t="str">
        <f t="shared" si="132"/>
        <v xml:space="preserve"> CALMOM-DAL </v>
      </c>
      <c r="AQ86" s="103">
        <f t="shared" si="133"/>
        <v>1</v>
      </c>
      <c r="AR86" s="103">
        <f t="shared" si="134"/>
        <v>0</v>
      </c>
      <c r="AS86" s="103">
        <f t="shared" si="135"/>
        <v>0</v>
      </c>
      <c r="AT86" s="103">
        <f t="shared" si="136"/>
        <v>6</v>
      </c>
      <c r="AU86" s="103">
        <f t="shared" si="137"/>
        <v>3</v>
      </c>
      <c r="AV86" s="104">
        <f t="shared" si="138"/>
        <v>0</v>
      </c>
      <c r="AW86" s="104">
        <f t="shared" si="139"/>
        <v>0</v>
      </c>
      <c r="AX86" s="104">
        <f t="shared" si="140"/>
        <v>1</v>
      </c>
      <c r="AY86" s="104">
        <f t="shared" si="141"/>
        <v>3</v>
      </c>
      <c r="AZ86" s="104">
        <f t="shared" si="142"/>
        <v>6</v>
      </c>
      <c r="BA86" s="105" t="str">
        <f t="shared" si="143"/>
        <v xml:space="preserve"> ARLINDO-CMSP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LUIS GUSTAVO-CFC </v>
      </c>
      <c r="E87" s="149"/>
      <c r="F87" s="149"/>
      <c r="G87" s="150"/>
      <c r="H87" s="88">
        <v>2</v>
      </c>
      <c r="I87" s="88">
        <v>4</v>
      </c>
      <c r="J87" s="142" t="str">
        <f>W76</f>
        <v xml:space="preserve"> VELHO-MFC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LUIS GUSTAVO-CFC </v>
      </c>
      <c r="R87" s="149"/>
      <c r="S87" s="149"/>
      <c r="T87" s="150"/>
      <c r="U87" s="88">
        <v>7</v>
      </c>
      <c r="V87" s="88">
        <v>3</v>
      </c>
      <c r="W87" s="142" t="str">
        <f>J86</f>
        <v xml:space="preserve"> JUNINHO-SPFC </v>
      </c>
      <c r="X87" s="143"/>
      <c r="Y87" s="143"/>
      <c r="Z87" s="144"/>
      <c r="AC87" s="102" t="str">
        <f t="shared" si="120"/>
        <v xml:space="preserve"> LUIS GUSTAVO-CFC </v>
      </c>
      <c r="AD87" s="103">
        <f t="shared" si="121"/>
        <v>0</v>
      </c>
      <c r="AE87" s="103">
        <f t="shared" si="122"/>
        <v>0</v>
      </c>
      <c r="AF87" s="103">
        <f t="shared" si="123"/>
        <v>1</v>
      </c>
      <c r="AG87" s="103">
        <f t="shared" si="124"/>
        <v>2</v>
      </c>
      <c r="AH87" s="103">
        <f t="shared" si="125"/>
        <v>4</v>
      </c>
      <c r="AI87" s="104">
        <f t="shared" si="126"/>
        <v>1</v>
      </c>
      <c r="AJ87" s="104">
        <f t="shared" si="127"/>
        <v>0</v>
      </c>
      <c r="AK87" s="104">
        <f t="shared" si="128"/>
        <v>0</v>
      </c>
      <c r="AL87" s="104">
        <f t="shared" si="129"/>
        <v>4</v>
      </c>
      <c r="AM87" s="104">
        <f t="shared" si="130"/>
        <v>2</v>
      </c>
      <c r="AN87" s="105" t="str">
        <f t="shared" si="131"/>
        <v xml:space="preserve"> VELHO-MFC </v>
      </c>
      <c r="AP87" s="102" t="str">
        <f t="shared" si="132"/>
        <v xml:space="preserve"> LUIS GUSTAVO-CFC </v>
      </c>
      <c r="AQ87" s="103">
        <f t="shared" si="133"/>
        <v>1</v>
      </c>
      <c r="AR87" s="103">
        <f t="shared" si="134"/>
        <v>0</v>
      </c>
      <c r="AS87" s="103">
        <f t="shared" si="135"/>
        <v>0</v>
      </c>
      <c r="AT87" s="103">
        <f t="shared" si="136"/>
        <v>7</v>
      </c>
      <c r="AU87" s="103">
        <f t="shared" si="137"/>
        <v>3</v>
      </c>
      <c r="AV87" s="104">
        <f t="shared" si="138"/>
        <v>0</v>
      </c>
      <c r="AW87" s="104">
        <f t="shared" si="139"/>
        <v>0</v>
      </c>
      <c r="AX87" s="104">
        <f t="shared" si="140"/>
        <v>1</v>
      </c>
      <c r="AY87" s="104">
        <f t="shared" si="141"/>
        <v>3</v>
      </c>
      <c r="AZ87" s="104">
        <f t="shared" si="142"/>
        <v>7</v>
      </c>
      <c r="BA87" s="105" t="str">
        <f t="shared" si="143"/>
        <v xml:space="preserve"> JUNINHO-SPFC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GUIMÃO-CFC </v>
      </c>
      <c r="E88" s="149"/>
      <c r="F88" s="149"/>
      <c r="G88" s="150"/>
      <c r="H88" s="88">
        <v>6</v>
      </c>
      <c r="I88" s="88">
        <v>2</v>
      </c>
      <c r="J88" s="142" t="str">
        <f>W77</f>
        <v xml:space="preserve"> PICCININI-CMSP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GUIMÃO-CFC </v>
      </c>
      <c r="R88" s="149"/>
      <c r="S88" s="149"/>
      <c r="T88" s="150"/>
      <c r="U88" s="88">
        <v>4</v>
      </c>
      <c r="V88" s="88">
        <v>3</v>
      </c>
      <c r="W88" s="142" t="str">
        <f>J87</f>
        <v xml:space="preserve"> VELHO-MFC </v>
      </c>
      <c r="X88" s="143"/>
      <c r="Y88" s="143"/>
      <c r="Z88" s="144"/>
      <c r="AC88" s="102" t="str">
        <f t="shared" si="120"/>
        <v xml:space="preserve"> GUIMÃO-CFC </v>
      </c>
      <c r="AD88" s="103">
        <f t="shared" si="121"/>
        <v>1</v>
      </c>
      <c r="AE88" s="103">
        <f t="shared" si="122"/>
        <v>0</v>
      </c>
      <c r="AF88" s="103">
        <f t="shared" si="123"/>
        <v>0</v>
      </c>
      <c r="AG88" s="103">
        <f t="shared" si="124"/>
        <v>6</v>
      </c>
      <c r="AH88" s="103">
        <f t="shared" si="125"/>
        <v>2</v>
      </c>
      <c r="AI88" s="104">
        <f t="shared" si="126"/>
        <v>0</v>
      </c>
      <c r="AJ88" s="104">
        <f t="shared" si="127"/>
        <v>0</v>
      </c>
      <c r="AK88" s="104">
        <f t="shared" si="128"/>
        <v>1</v>
      </c>
      <c r="AL88" s="104">
        <f t="shared" si="129"/>
        <v>2</v>
      </c>
      <c r="AM88" s="104">
        <f t="shared" si="130"/>
        <v>6</v>
      </c>
      <c r="AN88" s="105" t="str">
        <f t="shared" si="131"/>
        <v xml:space="preserve"> PICCININI-CMSP </v>
      </c>
      <c r="AP88" s="102" t="str">
        <f t="shared" si="132"/>
        <v xml:space="preserve"> GUIMÃO-CFC </v>
      </c>
      <c r="AQ88" s="103">
        <f t="shared" si="133"/>
        <v>1</v>
      </c>
      <c r="AR88" s="103">
        <f t="shared" si="134"/>
        <v>0</v>
      </c>
      <c r="AS88" s="103">
        <f t="shared" si="135"/>
        <v>0</v>
      </c>
      <c r="AT88" s="103">
        <f t="shared" si="136"/>
        <v>4</v>
      </c>
      <c r="AU88" s="103">
        <f t="shared" si="137"/>
        <v>3</v>
      </c>
      <c r="AV88" s="104">
        <f t="shared" si="138"/>
        <v>0</v>
      </c>
      <c r="AW88" s="104">
        <f t="shared" si="139"/>
        <v>0</v>
      </c>
      <c r="AX88" s="104">
        <f t="shared" si="140"/>
        <v>1</v>
      </c>
      <c r="AY88" s="104">
        <f t="shared" si="141"/>
        <v>3</v>
      </c>
      <c r="AZ88" s="104">
        <f t="shared" si="142"/>
        <v>4</v>
      </c>
      <c r="BA88" s="105" t="str">
        <f t="shared" si="143"/>
        <v xml:space="preserve"> VELHO-MFC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ACQUESTA-SEP </v>
      </c>
      <c r="E89" s="149"/>
      <c r="F89" s="149"/>
      <c r="G89" s="150"/>
      <c r="H89" s="88">
        <v>3</v>
      </c>
      <c r="I89" s="88">
        <v>2</v>
      </c>
      <c r="J89" s="142" t="str">
        <f>W78</f>
        <v xml:space="preserve"> DIOGO FARIAS-SPFC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ACQUESTA-SEP </v>
      </c>
      <c r="R89" s="149"/>
      <c r="S89" s="149"/>
      <c r="T89" s="150"/>
      <c r="U89" s="88">
        <v>4</v>
      </c>
      <c r="V89" s="88">
        <v>3</v>
      </c>
      <c r="W89" s="142" t="str">
        <f>J88</f>
        <v xml:space="preserve"> PICCININI-CMSP </v>
      </c>
      <c r="X89" s="143"/>
      <c r="Y89" s="143"/>
      <c r="Z89" s="144"/>
      <c r="AC89" s="102" t="str">
        <f t="shared" si="120"/>
        <v xml:space="preserve"> ACQUESTA-SEP </v>
      </c>
      <c r="AD89" s="103">
        <f t="shared" si="121"/>
        <v>1</v>
      </c>
      <c r="AE89" s="103">
        <f t="shared" si="122"/>
        <v>0</v>
      </c>
      <c r="AF89" s="103">
        <f t="shared" si="123"/>
        <v>0</v>
      </c>
      <c r="AG89" s="103">
        <f t="shared" si="124"/>
        <v>3</v>
      </c>
      <c r="AH89" s="103">
        <f t="shared" si="125"/>
        <v>2</v>
      </c>
      <c r="AI89" s="104">
        <f t="shared" si="126"/>
        <v>0</v>
      </c>
      <c r="AJ89" s="104">
        <f t="shared" si="127"/>
        <v>0</v>
      </c>
      <c r="AK89" s="104">
        <f t="shared" si="128"/>
        <v>1</v>
      </c>
      <c r="AL89" s="104">
        <f t="shared" si="129"/>
        <v>2</v>
      </c>
      <c r="AM89" s="104">
        <f t="shared" si="130"/>
        <v>3</v>
      </c>
      <c r="AN89" s="105" t="str">
        <f t="shared" si="131"/>
        <v xml:space="preserve"> DIOGO FARIAS-SPFC </v>
      </c>
      <c r="AP89" s="102" t="str">
        <f t="shared" si="132"/>
        <v xml:space="preserve"> ACQUESTA-SEP </v>
      </c>
      <c r="AQ89" s="103">
        <f t="shared" si="133"/>
        <v>1</v>
      </c>
      <c r="AR89" s="103">
        <f t="shared" si="134"/>
        <v>0</v>
      </c>
      <c r="AS89" s="103">
        <f t="shared" si="135"/>
        <v>0</v>
      </c>
      <c r="AT89" s="103">
        <f t="shared" si="136"/>
        <v>4</v>
      </c>
      <c r="AU89" s="103">
        <f t="shared" si="137"/>
        <v>3</v>
      </c>
      <c r="AV89" s="104">
        <f t="shared" si="138"/>
        <v>0</v>
      </c>
      <c r="AW89" s="104">
        <f t="shared" si="139"/>
        <v>0</v>
      </c>
      <c r="AX89" s="104">
        <f t="shared" si="140"/>
        <v>1</v>
      </c>
      <c r="AY89" s="104">
        <f t="shared" si="141"/>
        <v>3</v>
      </c>
      <c r="AZ89" s="104">
        <f t="shared" si="142"/>
        <v>4</v>
      </c>
      <c r="BA89" s="105" t="str">
        <f t="shared" si="143"/>
        <v xml:space="preserve"> PICCININI-CMSP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FERNANDO CAMPOS-DAL </v>
      </c>
      <c r="E90" s="149"/>
      <c r="F90" s="149"/>
      <c r="G90" s="150"/>
      <c r="H90" s="88">
        <v>0</v>
      </c>
      <c r="I90" s="88">
        <v>3</v>
      </c>
      <c r="J90" s="142" t="str">
        <f>W79</f>
        <v xml:space="preserve"> RENAN TUSURA-CMSP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FERNANDO CAMPOS-DAL </v>
      </c>
      <c r="R90" s="149"/>
      <c r="S90" s="149"/>
      <c r="T90" s="150"/>
      <c r="U90" s="88">
        <v>0</v>
      </c>
      <c r="V90" s="88">
        <v>3</v>
      </c>
      <c r="W90" s="142" t="str">
        <f>J89</f>
        <v xml:space="preserve"> DIOGO FARIAS-SPFC </v>
      </c>
      <c r="X90" s="143"/>
      <c r="Y90" s="143"/>
      <c r="Z90" s="144"/>
      <c r="AC90" s="102" t="str">
        <f t="shared" si="120"/>
        <v xml:space="preserve"> FERNANDO CAMPOS-DAL </v>
      </c>
      <c r="AD90" s="103">
        <f t="shared" si="121"/>
        <v>0</v>
      </c>
      <c r="AE90" s="103">
        <f t="shared" si="122"/>
        <v>0</v>
      </c>
      <c r="AF90" s="103">
        <f t="shared" si="123"/>
        <v>1</v>
      </c>
      <c r="AG90" s="103">
        <f t="shared" si="124"/>
        <v>0</v>
      </c>
      <c r="AH90" s="103">
        <f t="shared" si="125"/>
        <v>3</v>
      </c>
      <c r="AI90" s="104">
        <f t="shared" si="126"/>
        <v>1</v>
      </c>
      <c r="AJ90" s="104">
        <f t="shared" si="127"/>
        <v>0</v>
      </c>
      <c r="AK90" s="104">
        <f t="shared" si="128"/>
        <v>0</v>
      </c>
      <c r="AL90" s="104">
        <f t="shared" si="129"/>
        <v>3</v>
      </c>
      <c r="AM90" s="104">
        <f t="shared" si="130"/>
        <v>0</v>
      </c>
      <c r="AN90" s="105" t="str">
        <f t="shared" si="131"/>
        <v xml:space="preserve"> RENAN TUSURA-CMSP </v>
      </c>
      <c r="AP90" s="102" t="str">
        <f t="shared" si="132"/>
        <v xml:space="preserve"> FERNANDO CAMPOS-DAL </v>
      </c>
      <c r="AQ90" s="103">
        <f t="shared" si="133"/>
        <v>0</v>
      </c>
      <c r="AR90" s="103">
        <f t="shared" si="134"/>
        <v>0</v>
      </c>
      <c r="AS90" s="103">
        <f t="shared" si="135"/>
        <v>1</v>
      </c>
      <c r="AT90" s="103">
        <f t="shared" si="136"/>
        <v>0</v>
      </c>
      <c r="AU90" s="103">
        <f t="shared" si="137"/>
        <v>3</v>
      </c>
      <c r="AV90" s="104">
        <f t="shared" si="138"/>
        <v>1</v>
      </c>
      <c r="AW90" s="104">
        <f t="shared" si="139"/>
        <v>0</v>
      </c>
      <c r="AX90" s="104">
        <f t="shared" si="140"/>
        <v>0</v>
      </c>
      <c r="AY90" s="104">
        <f t="shared" si="141"/>
        <v>3</v>
      </c>
      <c r="AZ90" s="104">
        <f t="shared" si="142"/>
        <v>0</v>
      </c>
      <c r="BA90" s="105" t="str">
        <f t="shared" si="143"/>
        <v xml:space="preserve"> DIOGO FARIAS-SPFC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DILE-DAL </v>
      </c>
      <c r="E95" s="149"/>
      <c r="F95" s="149"/>
      <c r="G95" s="150"/>
      <c r="H95" s="88">
        <v>3</v>
      </c>
      <c r="I95" s="88">
        <v>2</v>
      </c>
      <c r="J95" s="142" t="str">
        <f>W90</f>
        <v xml:space="preserve"> DIOGO FARIAS-SPFC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DILE-DAL </v>
      </c>
      <c r="AD95" s="103">
        <f t="shared" ref="AD95:AD100" si="146">IF(OR(H95="",I95=""),"",IF(H95&gt;I95,1,0))</f>
        <v>1</v>
      </c>
      <c r="AE95" s="103">
        <f t="shared" ref="AE95:AE100" si="147">IF(OR(H95="",I95=""),"",IF(H95=I95,1,0))</f>
        <v>0</v>
      </c>
      <c r="AF95" s="103">
        <f t="shared" ref="AF95:AF100" si="148">IF(OR(H95="",I95=""),"",IF(H95&lt;I95,1,0))</f>
        <v>0</v>
      </c>
      <c r="AG95" s="103">
        <f t="shared" ref="AG95:AG100" si="149">IF(OR(H95="",I95=""),"",H95)</f>
        <v>3</v>
      </c>
      <c r="AH95" s="103">
        <f t="shared" ref="AH95:AH100" si="150">IF(OR(H95="",I95=""),"",I95)</f>
        <v>2</v>
      </c>
      <c r="AI95" s="104">
        <f t="shared" ref="AI95:AI100" si="151">IF(OR(H95="",I95=""),"",IF(H95&lt;I95,1,0))</f>
        <v>0</v>
      </c>
      <c r="AJ95" s="104">
        <f t="shared" ref="AJ95:AJ100" si="152">IF(OR(H95="",I95=""),"",IF(H95=I95,1,0))</f>
        <v>0</v>
      </c>
      <c r="AK95" s="104">
        <f t="shared" ref="AK95:AK100" si="153">IF(OR(H95="",I95=""),"",IF(H95&gt;I95,1,0))</f>
        <v>1</v>
      </c>
      <c r="AL95" s="104">
        <f t="shared" ref="AL95:AL100" si="154">IF(OR(H95="",I95=""),"",I95)</f>
        <v>2</v>
      </c>
      <c r="AM95" s="104">
        <f t="shared" ref="AM95:AM100" si="155">IF(OR(H95="",I95=""),"",H95)</f>
        <v>3</v>
      </c>
      <c r="AN95" s="105" t="str">
        <f t="shared" ref="AN95:AN100" si="156">J95</f>
        <v xml:space="preserve"> DIOGO FARIAS-SPFC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CALMOM-DAL </v>
      </c>
      <c r="E96" s="149"/>
      <c r="F96" s="149"/>
      <c r="G96" s="150"/>
      <c r="H96" s="88">
        <v>8</v>
      </c>
      <c r="I96" s="88">
        <v>5</v>
      </c>
      <c r="J96" s="142" t="str">
        <f>W85</f>
        <v xml:space="preserve"> RENAN TUSURA-CMSP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CALMOM-DAL </v>
      </c>
      <c r="AD96" s="103">
        <f t="shared" si="146"/>
        <v>1</v>
      </c>
      <c r="AE96" s="103">
        <f t="shared" si="147"/>
        <v>0</v>
      </c>
      <c r="AF96" s="103">
        <f t="shared" si="148"/>
        <v>0</v>
      </c>
      <c r="AG96" s="103">
        <f t="shared" si="149"/>
        <v>8</v>
      </c>
      <c r="AH96" s="103">
        <f t="shared" si="150"/>
        <v>5</v>
      </c>
      <c r="AI96" s="104">
        <f t="shared" si="151"/>
        <v>0</v>
      </c>
      <c r="AJ96" s="104">
        <f t="shared" si="152"/>
        <v>0</v>
      </c>
      <c r="AK96" s="104">
        <f t="shared" si="153"/>
        <v>1</v>
      </c>
      <c r="AL96" s="104">
        <f t="shared" si="154"/>
        <v>5</v>
      </c>
      <c r="AM96" s="104">
        <f t="shared" si="155"/>
        <v>8</v>
      </c>
      <c r="AN96" s="105" t="str">
        <f t="shared" si="156"/>
        <v xml:space="preserve"> RENAN TUSURA-CMSP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LUIS GUSTAVO-CFC </v>
      </c>
      <c r="E97" s="149"/>
      <c r="F97" s="149"/>
      <c r="G97" s="150"/>
      <c r="H97" s="88">
        <v>5</v>
      </c>
      <c r="I97" s="88">
        <v>1</v>
      </c>
      <c r="J97" s="142" t="str">
        <f>W86</f>
        <v xml:space="preserve"> ARLINDO-CMSP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LUIS GUSTAVO-CFC </v>
      </c>
      <c r="AD97" s="103">
        <f t="shared" si="146"/>
        <v>1</v>
      </c>
      <c r="AE97" s="103">
        <f t="shared" si="147"/>
        <v>0</v>
      </c>
      <c r="AF97" s="103">
        <f t="shared" si="148"/>
        <v>0</v>
      </c>
      <c r="AG97" s="103">
        <f t="shared" si="149"/>
        <v>5</v>
      </c>
      <c r="AH97" s="103">
        <f t="shared" si="150"/>
        <v>1</v>
      </c>
      <c r="AI97" s="104">
        <f t="shared" si="151"/>
        <v>0</v>
      </c>
      <c r="AJ97" s="104">
        <f t="shared" si="152"/>
        <v>0</v>
      </c>
      <c r="AK97" s="104">
        <f t="shared" si="153"/>
        <v>1</v>
      </c>
      <c r="AL97" s="104">
        <f t="shared" si="154"/>
        <v>1</v>
      </c>
      <c r="AM97" s="104">
        <f t="shared" si="155"/>
        <v>5</v>
      </c>
      <c r="AN97" s="105" t="str">
        <f t="shared" si="156"/>
        <v xml:space="preserve"> ARLINDO-CMSP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GUIMÃO-CFC </v>
      </c>
      <c r="E98" s="149"/>
      <c r="F98" s="149"/>
      <c r="G98" s="150"/>
      <c r="H98" s="88">
        <v>4</v>
      </c>
      <c r="I98" s="88">
        <v>2</v>
      </c>
      <c r="J98" s="142" t="str">
        <f>W87</f>
        <v xml:space="preserve"> JUNINHO-SPFC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GUIMÃO-CFC </v>
      </c>
      <c r="AD98" s="103">
        <f t="shared" si="146"/>
        <v>1</v>
      </c>
      <c r="AE98" s="103">
        <f t="shared" si="147"/>
        <v>0</v>
      </c>
      <c r="AF98" s="103">
        <f t="shared" si="148"/>
        <v>0</v>
      </c>
      <c r="AG98" s="103">
        <f t="shared" si="149"/>
        <v>4</v>
      </c>
      <c r="AH98" s="103">
        <f t="shared" si="150"/>
        <v>2</v>
      </c>
      <c r="AI98" s="104">
        <f t="shared" si="151"/>
        <v>0</v>
      </c>
      <c r="AJ98" s="104">
        <f t="shared" si="152"/>
        <v>0</v>
      </c>
      <c r="AK98" s="104">
        <f t="shared" si="153"/>
        <v>1</v>
      </c>
      <c r="AL98" s="104">
        <f t="shared" si="154"/>
        <v>2</v>
      </c>
      <c r="AM98" s="104">
        <f t="shared" si="155"/>
        <v>4</v>
      </c>
      <c r="AN98" s="105" t="str">
        <f t="shared" si="156"/>
        <v xml:space="preserve"> JUNINHO-SPFC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ACQUESTA-SEP </v>
      </c>
      <c r="E99" s="149"/>
      <c r="F99" s="149"/>
      <c r="G99" s="150"/>
      <c r="H99" s="88">
        <v>4</v>
      </c>
      <c r="I99" s="88">
        <v>4</v>
      </c>
      <c r="J99" s="142" t="str">
        <f>W88</f>
        <v xml:space="preserve"> VELHO-MFC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ACQUESTA-SEP </v>
      </c>
      <c r="AD99" s="103">
        <f t="shared" si="146"/>
        <v>0</v>
      </c>
      <c r="AE99" s="103">
        <f t="shared" si="147"/>
        <v>1</v>
      </c>
      <c r="AF99" s="103">
        <f t="shared" si="148"/>
        <v>0</v>
      </c>
      <c r="AG99" s="103">
        <f t="shared" si="149"/>
        <v>4</v>
      </c>
      <c r="AH99" s="103">
        <f t="shared" si="150"/>
        <v>4</v>
      </c>
      <c r="AI99" s="104">
        <f t="shared" si="151"/>
        <v>0</v>
      </c>
      <c r="AJ99" s="104">
        <f t="shared" si="152"/>
        <v>1</v>
      </c>
      <c r="AK99" s="104">
        <f t="shared" si="153"/>
        <v>0</v>
      </c>
      <c r="AL99" s="104">
        <f t="shared" si="154"/>
        <v>4</v>
      </c>
      <c r="AM99" s="104">
        <f t="shared" si="155"/>
        <v>4</v>
      </c>
      <c r="AN99" s="105" t="str">
        <f t="shared" si="156"/>
        <v xml:space="preserve"> VELHO-MFC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FERNANDO CAMPOS-DAL </v>
      </c>
      <c r="E100" s="149"/>
      <c r="F100" s="149"/>
      <c r="G100" s="150"/>
      <c r="H100" s="88">
        <v>0</v>
      </c>
      <c r="I100" s="88">
        <v>3</v>
      </c>
      <c r="J100" s="142" t="str">
        <f>W89</f>
        <v xml:space="preserve"> PICCININI-CMSP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FERNANDO CAMPOS-DAL </v>
      </c>
      <c r="AD100" s="103">
        <f t="shared" si="146"/>
        <v>0</v>
      </c>
      <c r="AE100" s="103">
        <f t="shared" si="147"/>
        <v>0</v>
      </c>
      <c r="AF100" s="103">
        <f t="shared" si="148"/>
        <v>1</v>
      </c>
      <c r="AG100" s="103">
        <f t="shared" si="149"/>
        <v>0</v>
      </c>
      <c r="AH100" s="103">
        <f t="shared" si="150"/>
        <v>3</v>
      </c>
      <c r="AI100" s="104">
        <f t="shared" si="151"/>
        <v>1</v>
      </c>
      <c r="AJ100" s="104">
        <f t="shared" si="152"/>
        <v>0</v>
      </c>
      <c r="AK100" s="104">
        <f t="shared" si="153"/>
        <v>0</v>
      </c>
      <c r="AL100" s="104">
        <f t="shared" si="154"/>
        <v>3</v>
      </c>
      <c r="AM100" s="104">
        <f t="shared" si="155"/>
        <v>0</v>
      </c>
      <c r="AN100" s="105" t="str">
        <f t="shared" si="156"/>
        <v xml:space="preserve"> PICCININI-CMSP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DILE-DAL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CALMOM-DAL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LUIS GUSTAVO-CFC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GUIMÃO-CFC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ACQUESTA-SEP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FERNANDO CAMPOS-DAL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PICCININI-CMSP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DIOGO FARIAS-SPFC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RENAN TUSURA-CMSP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ARLINDO-CMSP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JUNINHO-SPFC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VELHO-MFC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DILE-DAL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CALMOM-DAL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LUIS GUSTAVO-CFC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GUIMÃO-CFC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ACQUESTA-SEP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FERNANDO CAMPOS-DAL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PICCININI-CMSP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DIOGO FARIAS-SPFC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RENAN TUSURA-CMSP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ARLINDO-CMSP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JUNINHO-SPFC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VELHO-MFC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DILE-DAL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CALMOM-DAL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LUIS GUSTAVO-CFC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GUIMÃO-CFC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ACQUESTA-SEP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FERNANDO CAMPOS-DAL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PICCININI-CMSP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DIOGO FARIAS-SPFC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RENAN TUSURA-CMSP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ARLINDO-CMSP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JUNINHO-SPFC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VELHO-MFC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DILE-DAL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CALMOM-DAL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LUIS GUSTAVO-CFC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GUIMÃO-CFC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ACQUESTA-SEP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FERNANDO CAMPOS-DAL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PICCININI-CMSP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DIOGO FARIAS-SPFC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RENAN TUSURA-CMSP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ARLINDO-CMSP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JUNINHO-SPFC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VELHO-MFC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-5ª Divisão - Meninos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DILE-DAL </v>
      </c>
      <c r="AG2" s="6" t="str">
        <f>'12'!J37</f>
        <v xml:space="preserve"> FERNANDO CAMPOS-DAL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-5ª Divisão - Meninos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-5ª Divisão - Meninos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-5ª Divisão - Meninos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CALMOM-DAL </v>
      </c>
      <c r="AG3" s="6" t="str">
        <f>'12'!J38</f>
        <v xml:space="preserve"> ACQUESTA-SEP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-5ª Divisão - Meninos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LUIS GUSTAVO-CFC </v>
      </c>
      <c r="AG4" s="6" t="str">
        <f>'12'!J39</f>
        <v xml:space="preserve"> GUIMÃO-CFC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DILE-DAL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CALMOM-DAL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-5ª Divisão - Meninos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PICCININI-CMSP </v>
      </c>
      <c r="AG5" s="6" t="str">
        <f>'12'!J40</f>
        <v xml:space="preserve"> VELHO-MFC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-5ª Divisão - Meninos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DIOGO FARIAS-SPFC </v>
      </c>
      <c r="AG6" s="6" t="str">
        <f>'12'!J41</f>
        <v xml:space="preserve"> JUNINHO-SPFC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-5ª Divisão - Meninos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RENAN TUSURA-CMSP </v>
      </c>
      <c r="AG7" s="6" t="str">
        <f>'12'!J42</f>
        <v xml:space="preserve"> ARLINDO-CMSP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-5ª Divisão - Meninos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DILE-DAL </v>
      </c>
      <c r="AG8" s="6" t="str">
        <f>'12'!W37</f>
        <v xml:space="preserve"> ACQUESTA-SEP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-5ª Divisão - Meninos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FERNANDO CAMPOS-DAL </v>
      </c>
      <c r="AG9" s="6" t="str">
        <f>'12'!W38</f>
        <v xml:space="preserve"> GUIMÃO-CFC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-5ª Divisão - Meninos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CALMOM-DAL </v>
      </c>
      <c r="AG10" s="6" t="str">
        <f>'12'!W39</f>
        <v xml:space="preserve"> LUIS GUSTAVO-CFC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FERNANDO CAMPOS-DAL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ACQUESTA-SEP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-5ª Divisão - Meninos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PICCININI-CMSP </v>
      </c>
      <c r="AG11" s="6" t="str">
        <f>'12'!W40</f>
        <v xml:space="preserve"> JUNINHO-SPFC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-5ª Divisão - Meninos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VELHO-MFC </v>
      </c>
      <c r="AG12" s="6" t="str">
        <f>'12'!W41</f>
        <v xml:space="preserve"> ARLINDO-CMSP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-5ª Divisão - Meninos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DIOGO FARIAS-SPFC </v>
      </c>
      <c r="AG13" s="6" t="str">
        <f>'12'!W42</f>
        <v xml:space="preserve"> RENAN TUSURA-CMSP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-5ª Divisão - Meninos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DILE-DAL </v>
      </c>
      <c r="AG14" s="6" t="str">
        <f>'12'!J47</f>
        <v xml:space="preserve"> GUIMÃO-CFC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-5ª Divisão - Meninos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ACQUESTA-SEP </v>
      </c>
      <c r="AG15" s="6" t="str">
        <f>'12'!J48</f>
        <v xml:space="preserve"> LUIS GUSTAVO-CFC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-5ª Divisão - Meninos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FERNANDO CAMPOS-DAL </v>
      </c>
      <c r="AG16" s="6" t="str">
        <f>'12'!J49</f>
        <v xml:space="preserve"> CALMOM-DAL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-5ª Divisão - Meninos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PICCININI-CMSP </v>
      </c>
      <c r="AG17" s="6" t="str">
        <f>'12'!J50</f>
        <v xml:space="preserve"> ARLINDO-CMSP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-5ª Divisão - Meninos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JUNINHO-SPFC </v>
      </c>
      <c r="AG18" s="6" t="str">
        <f>'12'!J51</f>
        <v xml:space="preserve"> RENAN TUSURA-CMSP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-5ª Divisão - Meninos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-5ª Divisão - Meninos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-5ª Divisão - Meninos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VELHO-MFC </v>
      </c>
      <c r="AG19" s="38" t="str">
        <f>'12'!J52</f>
        <v xml:space="preserve"> DIOGO FARIAS-SPFC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-5ª Divisão - Meninos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DILE-DAL </v>
      </c>
      <c r="AG20" s="6" t="str">
        <f>'12'!W47</f>
        <v xml:space="preserve"> LUIS GUSTAVO-CFC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LUIS GUSTAVO-CFC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PICCININI-CMSP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-5ª Divisão - Meninos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GUIMÃO-CFC </v>
      </c>
      <c r="AG21" s="6" t="str">
        <f>'12'!W48</f>
        <v xml:space="preserve"> CALMOM-DAL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-5ª Divisão - Meninos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ACQUESTA-SEP </v>
      </c>
      <c r="AG22" s="6" t="str">
        <f>'12'!W49</f>
        <v xml:space="preserve"> FERNANDO CAMPOS-DAL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-5ª Divisão - Meninos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PICCININI-CMSP </v>
      </c>
      <c r="AG23" s="6" t="str">
        <f>'12'!W50</f>
        <v xml:space="preserve"> RENAN TUSURA-CMSP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-5ª Divisão - Meninos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ARLINDO-CMSP </v>
      </c>
      <c r="AG24" s="6" t="str">
        <f>'12'!W51</f>
        <v xml:space="preserve"> DIOGO FARIAS-SPFC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-5ª Divisão - Meninos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JUNINHO-SPFC </v>
      </c>
      <c r="AG25" s="6" t="str">
        <f>'12'!W52</f>
        <v xml:space="preserve"> VELHO-MFC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-5ª Divisão - Meninos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DILE-DAL </v>
      </c>
      <c r="AG26" s="6" t="str">
        <f>'12'!J57</f>
        <v xml:space="preserve"> CALMOM-DAL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GUIMÃO-CFC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VELHO-MFC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-5ª Divisão - Meninos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LUIS GUSTAVO-CFC </v>
      </c>
      <c r="AG27" s="6" t="str">
        <f>'12'!J58</f>
        <v xml:space="preserve"> FERNANDO CAMPOS-DAL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-5ª Divisão - Meninos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GUIMÃO-CFC </v>
      </c>
      <c r="AG28" s="6" t="str">
        <f>'12'!J59</f>
        <v xml:space="preserve"> ACQUESTA-SEP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-5ª Divisão - Meninos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PICCININI-CMSP </v>
      </c>
      <c r="AG29" s="6" t="str">
        <f>'12'!J60</f>
        <v xml:space="preserve"> DIOGO FARIAS-SPFC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-5ª Divisão - Meninos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RENAN TUSURA-CMSP </v>
      </c>
      <c r="AG30" s="6" t="str">
        <f>'12'!J61</f>
        <v xml:space="preserve"> VELHO-MFC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-5ª Divisão - Meninos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ARLINDO-CMSP </v>
      </c>
      <c r="AG31" s="6" t="str">
        <f>'12'!J62</f>
        <v xml:space="preserve"> JUNINHO-SPFC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-5ª Divisão - Meninos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DILE-DAL </v>
      </c>
      <c r="AG32" s="6" t="str">
        <f>'12'!W57</f>
        <v xml:space="preserve"> PICCININI-CMSP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-5ª Divisão - Meninos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CALMOM-DAL </v>
      </c>
      <c r="AG33" s="6" t="str">
        <f>'12'!W58</f>
        <v xml:space="preserve"> DIOGO FARIAS-SPFC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-5ª Divisão - Meninos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LUIS GUSTAVO-CFC </v>
      </c>
      <c r="AG34" s="6" t="str">
        <f>'12'!W59</f>
        <v xml:space="preserve"> RENAN TUSURA-CMSP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-5ª Divisão - Meninos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-5ª Divisão - Meninos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-5ª Divisão - Meninos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GUIMÃO-CFC </v>
      </c>
      <c r="AG35" s="38" t="str">
        <f>'12'!W60</f>
        <v xml:space="preserve"> ARLINDO-CMSP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-5ª Divisão - Meninos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ACQUESTA-SEP </v>
      </c>
      <c r="AG36" s="6" t="str">
        <f>'12'!W61</f>
        <v xml:space="preserve"> JUNINHO-SPFC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DIOGO FARIAS-SPFC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RENAN TUSURA-CMSP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-5ª Divisão - Meninos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FERNANDO CAMPOS-DAL </v>
      </c>
      <c r="AG37" s="6" t="str">
        <f>'12'!W62</f>
        <v xml:space="preserve"> VELHO-MFC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-5ª Divisão - Meninos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DILE-DAL </v>
      </c>
      <c r="AG38" s="6" t="str">
        <f>'12'!J75</f>
        <v xml:space="preserve"> VELHO-MFC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-5ª Divisão - Meninos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CALMOM-DAL </v>
      </c>
      <c r="AG39" s="6" t="str">
        <f>'12'!J76</f>
        <v xml:space="preserve"> PICCININI-CMSP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-5ª Divisão - Meninos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LUIS GUSTAVO-CFC </v>
      </c>
      <c r="AG40" s="6" t="str">
        <f>'12'!J77</f>
        <v xml:space="preserve"> DIOGO FARIAS-SPFC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-5ª Divisão - Meninos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GUIMÃO-CFC </v>
      </c>
      <c r="AG41" s="6" t="str">
        <f>'12'!J78</f>
        <v xml:space="preserve"> RENAN TUSURA-CMSP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-5ª Divisão - Meninos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ACQUESTA-SEP </v>
      </c>
      <c r="AG42" s="6" t="str">
        <f>'12'!J79</f>
        <v xml:space="preserve"> ARLINDO-CMSP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JUNINHO-SPFC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ARLINDO-CMSP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-5ª Divisão - Meninos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FERNANDO CAMPOS-DAL </v>
      </c>
      <c r="AG43" s="6" t="str">
        <f>'12'!J80</f>
        <v xml:space="preserve"> JUNINHO-SPFC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-5ª Divisão - Meninos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DILE-DAL </v>
      </c>
      <c r="AG44" s="6" t="str">
        <f>'12'!W75</f>
        <v xml:space="preserve"> JUNINHO-SPFC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-5ª Divisão - Meninos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CALMOM-DAL </v>
      </c>
      <c r="AG45" s="6" t="str">
        <f>'12'!W76</f>
        <v xml:space="preserve"> VELHO-MFC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-5ª Divisão - Meninos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LUIS GUSTAVO-CFC </v>
      </c>
      <c r="AG46" s="6" t="str">
        <f>'12'!W77</f>
        <v xml:space="preserve"> PICCININI-CMSP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-5ª Divisão - Meninos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GUIMÃO-CFC </v>
      </c>
      <c r="AG47" s="6" t="str">
        <f>'12'!W78</f>
        <v xml:space="preserve"> DIOGO FARIAS-SPFC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-5ª Divisão - Meninos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ACQUESTA-SEP </v>
      </c>
      <c r="AG48" s="6" t="str">
        <f>'12'!W79</f>
        <v xml:space="preserve"> RENAN TUSURA-CMSP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-5ª Divisão - Meninos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FERNANDO CAMPOS-DAL </v>
      </c>
      <c r="AG49" s="6" t="str">
        <f>'12'!W80</f>
        <v xml:space="preserve"> ARLINDO-CMSP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-5ª Divisão - Meninos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DILE-DAL </v>
      </c>
      <c r="AG50" s="6" t="str">
        <f>'12'!J85</f>
        <v xml:space="preserve"> ARLINDO-CMSP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-5ª Divisão - Meninos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-5ª Divisão - Meninos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-5ª Divisão - Meninos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CALMOM-DAL </v>
      </c>
      <c r="AG51" s="38" t="str">
        <f>'12'!J86</f>
        <v xml:space="preserve"> JUNINHO-SPFC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-5ª Divisão - Meninos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LUIS GUSTAVO-CFC </v>
      </c>
      <c r="AG52" s="6" t="str">
        <f>'12'!J87</f>
        <v xml:space="preserve"> VELHO-MFC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DILE-DAL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FERNANDO CAMPOS-DAL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-5ª Divisão - Meninos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GUIMÃO-CFC </v>
      </c>
      <c r="AG53" s="6" t="str">
        <f>'12'!J88</f>
        <v xml:space="preserve"> PICCININI-CMSP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-5ª Divisão - Meninos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ACQUESTA-SEP </v>
      </c>
      <c r="AG54" s="6" t="str">
        <f>'12'!J89</f>
        <v xml:space="preserve"> DIOGO FARIAS-SPFC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-5ª Divisão - Meninos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FERNANDO CAMPOS-DAL </v>
      </c>
      <c r="AG55" s="6" t="str">
        <f>'12'!J90</f>
        <v xml:space="preserve"> RENAN TUSURA-CMSP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-5ª Divisão - Meninos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DILE-DAL </v>
      </c>
      <c r="AG56" s="6" t="str">
        <f>'12'!W85</f>
        <v xml:space="preserve"> RENAN TUSURA-CMSP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-5ª Divisão - Meninos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CALMOM-DAL </v>
      </c>
      <c r="AG57" s="6" t="str">
        <f>'12'!W86</f>
        <v xml:space="preserve"> ARLINDO-CMSP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-5ª Divisão - Meninos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LUIS GUSTAVO-CFC </v>
      </c>
      <c r="AG58" s="6" t="str">
        <f>'12'!W87</f>
        <v xml:space="preserve"> JUNINHO-SPFC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ACQUESTA-SEP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GUIMÃO-CFC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-5ª Divisão - Meninos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GUIMÃO-CFC </v>
      </c>
      <c r="AG59" s="6" t="str">
        <f>'12'!W88</f>
        <v xml:space="preserve"> VELHO-MFC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-5ª Divisão - Meninos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ACQUESTA-SEP </v>
      </c>
      <c r="AG60" s="6" t="str">
        <f>'12'!W89</f>
        <v xml:space="preserve"> PICCININI-CMSP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-5ª Divisão - Meninos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FERNANDO CAMPOS-DAL </v>
      </c>
      <c r="AG61" s="6" t="str">
        <f>'12'!W90</f>
        <v xml:space="preserve"> DIOGO FARIAS-SPFC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-5ª Divisão - Meninos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DILE-DAL </v>
      </c>
      <c r="AG62" s="6" t="str">
        <f>'12'!J95</f>
        <v xml:space="preserve"> DIOGO FARIAS-SPFC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-5ª Divisão - Meninos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CALMOM-DAL </v>
      </c>
      <c r="AG63" s="6" t="str">
        <f>'12'!J96</f>
        <v xml:space="preserve"> RENAN TUSURA-CMSP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-5ª Divisão - Meninos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LUIS GUSTAVO-CFC </v>
      </c>
      <c r="AG64" s="6" t="str">
        <f>'12'!J97</f>
        <v xml:space="preserve"> ARLINDO-CMSP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-5ª Divisão - Meninos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GUIMÃO-CFC </v>
      </c>
      <c r="AG65" s="6" t="str">
        <f>'12'!J98</f>
        <v xml:space="preserve"> JUNINHO-SPFC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-5ª Divisão - Meninos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ACQUESTA-SEP </v>
      </c>
      <c r="AG66" s="6" t="str">
        <f>'12'!J99</f>
        <v xml:space="preserve"> VELHO-MFC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-5ª Divisão - Meninos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-5ª Divisão - Meninos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-5ª Divisão - Meninos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FERNANDO CAMPOS-DAL </v>
      </c>
      <c r="AG67" s="38" t="str">
        <f>'12'!J100</f>
        <v xml:space="preserve"> PICCININI-CMSP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CALMOM-DAL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PICCININI-CMSP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LUIS GUSTAVO-CFC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JUNINHO-SPFC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-5ª Divisão - Meninos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-5ª Divisão - Meninos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VELHO-MFC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DIOGO FARIAS-SPFC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ARLINDO-CMSP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RENAN TUSURA-CMSP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-5ª Divisão - Meninos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-5ª Divisão - Meninos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DILE-DAL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ACQUESTA-SEP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GUIMÃO-CFC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LUIS GUSTAVO-CFC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-5ª Divisão - Meninos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-5ª Divisão - Meninos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FERNANDO CAMPOS-DAL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PICCININI-CMSP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CALMOM-DAL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ARLINDO-CMSP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-5ª Divisão - Meninos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-5ª Divisão - Meninos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JUNINHO-SPFC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VELHO-MFC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RENAN TUSURA-CMSP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DIOGO FARIAS-SPFC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-5ª Divisão - Meninos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-5ª Divisão - Meninos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DILE-DAL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GUIMÃO-CFC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LUIS GUSTAVO-CFC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CALMOM-DAL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-5ª Divisão - Meninos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-5ª Divisão - Meninos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ACQUESTA-SEP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PICCININI-CMSP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FERNANDO CAMPOS-DAL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RENAN TUSURA-CMSP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-5ª Divisão - Meninos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-5ª Divisão - Meninos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ARLINDO-CMSP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JUNINHO-SPFC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DIOGO FARIAS-SPFC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VELHO-MFC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-5ª Divisão - Meninos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-5ª Divisão - Meninos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DILE-DAL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LUIS GUSTAVO-CFC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CALMOM-DAL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FERNANDO CAMPOS-DAL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-5ª Divisão - Meninos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-5ª Divisão - Meninos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GUIMÃO-CFC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PICCININI-CMSP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ACQUESTA-SEP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DIOGO FARIAS-SPFC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-5ª Divisão - Meninos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-5ª Divisão - Meninos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RENAN TUSURA-CMSP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ARLINDO-CMSP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VELHO-MFC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JUNINHO-SPFC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-5ª Divisão - Meninos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-5ª Divisão - Meninos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DILE-DAL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CALMOM-DAL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PICCININI-CMSP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DIOGO FARIAS-SPFC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-5ª Divisão - Meninos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-5ª Divisão - Meninos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LUIS GUSTAVO-CFC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GUIMÃO-CFC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RENAN TUSURA-CMSP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ARLINDO-CMSP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-5ª Divisão - Meninos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-5ª Divisão - Meninos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ACQUESTA-SEP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FERNANDO CAMPOS-DAL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JUNINHO-SPFC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VELHO-MFC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-5ª Divisão - Meninos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-5ª Divisão - Meninos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DILE-DAL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CALMOM-DAL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VELHO-MFC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PICCININI-CMSP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-5ª Divisão - Meninos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-5ª Divisão - Meninos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LUIS GUSTAVO-CFC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GUIMÃO-CFC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DIOGO FARIAS-SPFC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RENAN TUSURA-CMSP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-5ª Divisão - Meninos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-5ª Divisão - Meninos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ACQUESTA-SEP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FERNANDO CAMPOS-DAL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ARLINDO-CMSP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JUNINHO-SPFC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-5ª Divisão - Meninos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-5ª Divisão - Meninos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DILE-DAL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CALMOM-DAL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JUNINHO-SPFC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VELHO-MFC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-5ª Divisão - Meninos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-5ª Divisão - Meninos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LUIS GUSTAVO-CFC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GUIMÃO-CFC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PICCININI-CMSP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DIOGO FARIAS-SPFC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-5ª Divisão - Meninos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-5ª Divisão - Meninos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ACQUESTA-SEP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FERNANDO CAMPOS-DAL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RENAN TUSURA-CMSP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ARLINDO-CMSP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-5ª Divisão - Meninos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-5ª Divisão - Meninos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DILE-DAL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CALMOM-DAL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ARLINDO-CMSP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JUNINHO-SPFC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-5ª Divisão - Meninos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-5ª Divisão - Meninos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LUIS GUSTAVO-CFC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GUIMÃO-CFC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VELHO-MFC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PICCININI-CMSP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-5ª Divisão - Meninos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-5ª Divisão - Meninos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ACQUESTA-SEP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FERNANDO CAMPOS-DAL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DIOGO FARIAS-SPFC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RENAN TUSURA-CMSP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-5ª Divisão - Meninos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-5ª Divisão - Meninos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DILE-DAL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CALMOM-DAL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RENAN TUSURA-CMSP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ARLINDO-CMSP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-5ª Divisão - Meninos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-5ª Divisão - Meninos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LUIS GUSTAVO-CFC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GUIMÃO-CFC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JUNINHO-SPFC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VELHO-MFC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-5ª Divisão - Meninos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-5ª Divisão - Meninos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ACQUESTA-SEP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FERNANDO CAMPOS-DAL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PICCININI-CMSP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DIOGO FARIAS-SPFC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-5ª Divisão - Meninos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-5ª Divisão - Meninos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DILE-DAL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CALMOM-DAL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DIOGO FARIAS-SPFC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RENAN TUSURA-CMSP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-5ª Divisão - Meninos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-5ª Divisão - Meninos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LUIS GUSTAVO-CFC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GUIMÃO-CFC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ARLINDO-CMSP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JUNINHO-SPFC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-5ª Divisão - Meninos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-5ª Divisão - Meninos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ACQUESTA-SEP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FERNANDO CAMPOS-DAL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VELHO-MFC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PICCININI-CMSP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Compaq</cp:lastModifiedBy>
  <cp:lastPrinted>2025-07-07T14:52:20Z</cp:lastPrinted>
  <dcterms:created xsi:type="dcterms:W3CDTF">1997-10-28T14:25:32Z</dcterms:created>
  <dcterms:modified xsi:type="dcterms:W3CDTF">2026-07-04T18:32:43Z</dcterms:modified>
</cp:coreProperties>
</file>