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7423DDB-185C-47B9-AB0C-65493FA9CF08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<sst xmlns="http://schemas.openxmlformats.org/spreadsheetml/2006/main" count="480" uniqueCount="87">
  <si>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</si>
  <si>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</si>
  <si>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</si>
  <si>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</si>
  <si>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</si>
  <si>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</si>
  <si>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</si>
  <si>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</si>
  <si>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</si>
  <si>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</si>
  <si>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</si>
  <si>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</si>
  <si>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</si>
  <si>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</si>
  <si>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</si>
  <si>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</si>
  <si>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</si>
  <si>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</si>
  <si>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</si>
  <si>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</si>
  <si>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</si>
  <si>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</si>
  <si>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</si>
  <si>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</si>
  <si>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</si>
  <si>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</si>
  <si>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</si>
  <si>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</si>
  <si>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</si>
  <si>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</si>
  <si>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</si>
  <si>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</si>
  <si>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</si>
  <si>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</si>
  <si>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</si>
  <si>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</si>
  <si>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</si>
  <si>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</si>
  <si>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</si>
  <si>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</si>
  <si>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</si>
  <si>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</si>
  <si>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</si>
  <si>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</si>
  <si>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</si>
  <si>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</si>
  <si>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</si>
  <si>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</si>
  <si>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</si>
  <si>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</si>
  <si>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</si>
  <si>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</si>
  <si>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</si>
  <si>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</si>
  <si>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</si>
  <si>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</si>
  <si>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</si>
  <si>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</si>
  <si>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</si>
  <si>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</si>
  <si>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</si>
  <si>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</si>
  <si>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</si>
  <si>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</si>
  <si>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</si>
  <si>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</si>
  <si>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</si>
  <si>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</si>
  <si>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SCCP</t>
  </si>
  <si>
    <t>DAL</t>
  </si>
  <si>
    <t>CFC</t>
  </si>
  <si>
    <t xml:space="preserve"> 04-JUL-2026</t>
  </si>
  <si>
    <t>F.P.F.M. - Taça São Paulo - 2026</t>
  </si>
  <si>
    <t>EDU SANTOS</t>
  </si>
  <si>
    <t>IVAN LEITE</t>
  </si>
  <si>
    <t>NETO</t>
  </si>
  <si>
    <t>VITOR LUIS</t>
  </si>
  <si>
    <t>ALEX BAHR</t>
  </si>
  <si>
    <t>FABINHO</t>
  </si>
  <si>
    <t>CASSIO ANDRE</t>
  </si>
  <si>
    <t>TIBAS</t>
  </si>
  <si>
    <t>GARCIA</t>
  </si>
  <si>
    <t>FARINHA</t>
  </si>
  <si>
    <t>D'ANGELO</t>
  </si>
  <si>
    <t>SAMZ</t>
  </si>
  <si>
    <t>Adulto -4ª Divisão - Cisplatina</t>
  </si>
  <si>
    <t>THIAGO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</si>
</sst>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8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  <xf numFmtId="165" fontId="30" fillId="0" borderId="11" xfId="0" quotePrefix="1" applyFont="1" applyBorder="1" applyAlignment="1">
      <alignment horizontal="left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zoomScaleNormal="100" zoomScaleSheetLayoutView="50" zoomScalePageLayoutView="60" workbookViewId="0">
      <selection activeCell="I10" sqref="I10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60" t="s">
        <v>72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15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71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54" t="s">
        <v>76</v>
      </c>
      <c r="D6" s="155"/>
      <c r="E6" s="156"/>
      <c r="F6" s="157" t="s">
        <v>70</v>
      </c>
      <c r="G6" s="158"/>
      <c r="H6" s="55">
        <v>4</v>
      </c>
      <c r="I6" s="154" t="s">
        <v>73</v>
      </c>
      <c r="J6" s="155"/>
      <c r="K6" s="156"/>
      <c r="L6" s="157" t="s">
        <v>67</v>
      </c>
      <c r="M6" s="158"/>
      <c r="N6" s="55">
        <v>7</v>
      </c>
      <c r="O6" s="154" t="s">
        <v>78</v>
      </c>
      <c r="P6" s="155"/>
      <c r="Q6" s="156"/>
      <c r="R6" s="157" t="s">
        <v>69</v>
      </c>
      <c r="S6" s="158"/>
      <c r="T6" s="55">
        <v>10</v>
      </c>
      <c r="U6" s="154" t="s">
        <v>81</v>
      </c>
      <c r="V6" s="155"/>
      <c r="W6" s="156"/>
      <c r="X6" s="157" t="s">
        <v>68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87" t="s">
        <v>86</v>
      </c>
      <c r="D7" s="155"/>
      <c r="E7" s="156"/>
      <c r="F7" s="157" t="s">
        <v>67</v>
      </c>
      <c r="G7" s="158"/>
      <c r="H7" s="55">
        <v>5</v>
      </c>
      <c r="I7" s="154" t="s">
        <v>74</v>
      </c>
      <c r="J7" s="155"/>
      <c r="K7" s="156"/>
      <c r="L7" s="157" t="s">
        <v>67</v>
      </c>
      <c r="M7" s="158"/>
      <c r="N7" s="55">
        <v>8</v>
      </c>
      <c r="O7" s="154" t="s">
        <v>83</v>
      </c>
      <c r="P7" s="155"/>
      <c r="Q7" s="156"/>
      <c r="R7" s="157" t="s">
        <v>84</v>
      </c>
      <c r="S7" s="158"/>
      <c r="T7" s="55">
        <v>11</v>
      </c>
      <c r="U7" s="154" t="s">
        <v>82</v>
      </c>
      <c r="V7" s="155"/>
      <c r="W7" s="156"/>
      <c r="X7" s="157" t="s">
        <v>66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54" t="s">
        <v>75</v>
      </c>
      <c r="D8" s="155"/>
      <c r="E8" s="156"/>
      <c r="F8" s="157" t="s">
        <v>67</v>
      </c>
      <c r="G8" s="158"/>
      <c r="H8" s="55">
        <v>6</v>
      </c>
      <c r="I8" s="154" t="s">
        <v>77</v>
      </c>
      <c r="J8" s="155"/>
      <c r="K8" s="156"/>
      <c r="L8" s="157" t="s">
        <v>70</v>
      </c>
      <c r="M8" s="158"/>
      <c r="N8" s="55">
        <v>9</v>
      </c>
      <c r="O8" s="154" t="s">
        <v>80</v>
      </c>
      <c r="P8" s="155"/>
      <c r="Q8" s="156"/>
      <c r="R8" s="157" t="s">
        <v>69</v>
      </c>
      <c r="S8" s="158"/>
      <c r="T8" s="55">
        <v>12</v>
      </c>
      <c r="U8" s="154" t="s">
        <v>79</v>
      </c>
      <c r="V8" s="155"/>
      <c r="W8" s="156"/>
      <c r="X8" s="157" t="s">
        <v>69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U9" s="69"/>
      <c r="V9" s="69"/>
      <c r="W9" s="69"/>
      <c r="X9" s="69"/>
      <c r="Y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 x14ac:dyDescent="0.3">
      <c r="B14" s="136">
        <v>1</v>
      </c>
      <c r="C14" s="137"/>
      <c r="D14" s="77" t="str">
        <f t="shared" ref="D14:D25" si="0">VLOOKUP($B14,$BC$14:$CD$25,3,0)</f>
        <v xml:space="preserve"> VITOR LUIS-CFC </v>
      </c>
      <c r="E14" s="78"/>
      <c r="F14" s="78"/>
      <c r="G14" s="78"/>
      <c r="H14" s="78"/>
      <c r="I14" s="78"/>
      <c r="J14" s="136">
        <f t="shared" ref="J14:J25" si="1">VLOOKUP($B14,$BC$14:$CD$25,11,0)</f>
        <v>0</v>
      </c>
      <c r="K14" s="137"/>
      <c r="L14" s="136">
        <f t="shared" ref="L14:L25" si="2">VLOOKUP($B14,$BC$14:$CD$25,13,0)</f>
        <v>0</v>
      </c>
      <c r="M14" s="137"/>
      <c r="N14" s="136">
        <f t="shared" ref="N14:N25" si="3">VLOOKUP($B14,$BC$14:$CD$25,15,0)</f>
        <v>0</v>
      </c>
      <c r="O14" s="137"/>
      <c r="P14" s="136">
        <f t="shared" ref="P14:P25" si="4">VLOOKUP($B14,$BC$14:$CD$25,17,0)</f>
        <v>0</v>
      </c>
      <c r="Q14" s="137"/>
      <c r="R14" s="136">
        <f t="shared" ref="R14:R25" si="5">VLOOKUP($B14,$BC$14:$CD$25,19,0)</f>
        <v>0</v>
      </c>
      <c r="S14" s="137"/>
      <c r="T14" s="136">
        <f t="shared" ref="T14:T25" si="6">VLOOKUP($B14,$BC$14:$CD$25,21,0)</f>
        <v>0</v>
      </c>
      <c r="U14" s="137"/>
      <c r="V14" s="136">
        <f t="shared" ref="V14:V25" si="7">VLOOKUP($B14,$BC$14:$CD$25,23,0)</f>
        <v>0</v>
      </c>
      <c r="W14" s="137"/>
      <c r="X14" s="136">
        <f t="shared" ref="X14:X25" si="8">VLOOKUP($B14,$BC$14:$CD$25,25,0)</f>
        <v>0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VITOR LUIS-CFC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0</v>
      </c>
      <c r="BN14" s="141"/>
      <c r="BO14" s="136">
        <f t="shared" ref="BO14:BO25" si="11">(BQ14*3)+BS14</f>
        <v>0</v>
      </c>
      <c r="BP14" s="137"/>
      <c r="BQ14" s="136">
        <f t="shared" ref="BQ14:BQ25" si="12">SUMIF(AC:AC,BE14,AD:AD)+SUMIF(AN:AN,BE14,AI:AI)+SUMIF(AP:AP,BE14,AQ:AQ)+SUMIF(BA:BA,BE14,AV:AV)</f>
        <v>0</v>
      </c>
      <c r="BR14" s="137"/>
      <c r="BS14" s="136">
        <f t="shared" ref="BS14:BS25" si="13">SUMIF(AC:AC,BE14,AE:AE)+SUMIF(AN:AN,BE14,AJ:AJ)+SUMIF(AP:AP,BE14,AR:AR)+SUMIF(BA:BA,BE14,AW:AW)</f>
        <v>0</v>
      </c>
      <c r="BT14" s="137"/>
      <c r="BU14" s="136">
        <f t="shared" ref="BU14:BU25" si="14">SUMIF(AC:AC,BE14,AF:AF)+SUMIF(AN:AN,BE14,AK:AK)+SUMIF(AP:AP,BE14,AS:AS)+SUMIF(BA:BA,BE14,AX:AX)</f>
        <v>0</v>
      </c>
      <c r="BV14" s="137"/>
      <c r="BW14" s="136">
        <f t="shared" ref="BW14:BW25" si="15">SUMIF(AC:AC,BE14,AG:AG)+SUMIF(AN:AN,BE14,AL:AL)+SUMIF(AP:AP,BE14,AT:AT)+SUMIF(BA:BA,BE14,AY:AY)</f>
        <v>0</v>
      </c>
      <c r="BX14" s="137"/>
      <c r="BY14" s="136">
        <f t="shared" ref="BY14:BY25" si="16">SUMIF(AC:AC,BE14,AH:AH)+SUMIF(AN:AN,BE14,AM:AM)+SUMIF(AP:AP,BE14,AU:AU)+SUMIF(BA:BA,BE14,AZ:AZ)</f>
        <v>0</v>
      </c>
      <c r="BZ14" s="137"/>
      <c r="CA14" s="136">
        <f t="shared" ref="CA14:CA25" si="17">BW14-BY14</f>
        <v>0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0.24</v>
      </c>
      <c r="CG14" s="168"/>
      <c r="CH14" s="168"/>
      <c r="CI14" s="168"/>
      <c r="CJ14" s="169"/>
    </row>
    <row r="15" spans="1:88" ht="30" customHeight="1" x14ac:dyDescent="0.3">
      <c r="B15" s="136">
        <v>2</v>
      </c>
      <c r="C15" s="137"/>
      <c r="D15" s="77" t="str">
        <f t="shared" si="0"/>
        <v xml:space="preserve"> THIAGO CHINA-CMSP </v>
      </c>
      <c r="E15" s="78"/>
      <c r="F15" s="78"/>
      <c r="G15" s="78"/>
      <c r="H15" s="78"/>
      <c r="I15" s="78"/>
      <c r="J15" s="136">
        <f t="shared" si="1"/>
        <v>0</v>
      </c>
      <c r="K15" s="137"/>
      <c r="L15" s="136">
        <f t="shared" si="2"/>
        <v>0</v>
      </c>
      <c r="M15" s="137"/>
      <c r="N15" s="136">
        <f t="shared" si="3"/>
        <v>0</v>
      </c>
      <c r="O15" s="137"/>
      <c r="P15" s="136">
        <f t="shared" si="4"/>
        <v>0</v>
      </c>
      <c r="Q15" s="137"/>
      <c r="R15" s="136">
        <f t="shared" si="5"/>
        <v>0</v>
      </c>
      <c r="S15" s="137"/>
      <c r="T15" s="136">
        <f t="shared" si="6"/>
        <v>0</v>
      </c>
      <c r="U15" s="137"/>
      <c r="V15" s="136">
        <f t="shared" si="7"/>
        <v>0</v>
      </c>
      <c r="W15" s="137"/>
      <c r="X15" s="136">
        <f t="shared" si="8"/>
        <v>0</v>
      </c>
      <c r="Y15" s="137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THIAGO CHINA-CMSP </v>
      </c>
      <c r="BF15" s="78"/>
      <c r="BG15" s="78"/>
      <c r="BH15" s="78"/>
      <c r="BI15" s="78"/>
      <c r="BJ15" s="78"/>
      <c r="BK15" s="78"/>
      <c r="BL15" s="81"/>
      <c r="BM15" s="140">
        <f t="shared" si="10"/>
        <v>0</v>
      </c>
      <c r="BN15" s="141"/>
      <c r="BO15" s="136">
        <f t="shared" si="11"/>
        <v>0</v>
      </c>
      <c r="BP15" s="137"/>
      <c r="BQ15" s="136">
        <f t="shared" si="12"/>
        <v>0</v>
      </c>
      <c r="BR15" s="137"/>
      <c r="BS15" s="136">
        <f t="shared" si="13"/>
        <v>0</v>
      </c>
      <c r="BT15" s="137"/>
      <c r="BU15" s="136">
        <f t="shared" si="14"/>
        <v>0</v>
      </c>
      <c r="BV15" s="137"/>
      <c r="BW15" s="136">
        <f t="shared" si="15"/>
        <v>0</v>
      </c>
      <c r="BX15" s="137"/>
      <c r="BY15" s="136">
        <f t="shared" si="16"/>
        <v>0</v>
      </c>
      <c r="BZ15" s="137"/>
      <c r="CA15" s="136">
        <f t="shared" si="17"/>
        <v>0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0.23</v>
      </c>
      <c r="CG15" s="168"/>
      <c r="CH15" s="168"/>
      <c r="CI15" s="168"/>
      <c r="CJ15" s="169"/>
    </row>
    <row r="16" spans="1:88" ht="30" customHeight="1" x14ac:dyDescent="0.3">
      <c r="B16" s="136">
        <v>3</v>
      </c>
      <c r="C16" s="137"/>
      <c r="D16" s="77" t="str">
        <f t="shared" si="0"/>
        <v xml:space="preserve"> NETO-CMSP </v>
      </c>
      <c r="E16" s="78"/>
      <c r="F16" s="78"/>
      <c r="G16" s="78"/>
      <c r="H16" s="78"/>
      <c r="I16" s="78"/>
      <c r="J16" s="136">
        <f t="shared" si="1"/>
        <v>0</v>
      </c>
      <c r="K16" s="137"/>
      <c r="L16" s="136">
        <f t="shared" si="2"/>
        <v>0</v>
      </c>
      <c r="M16" s="137"/>
      <c r="N16" s="136">
        <f t="shared" si="3"/>
        <v>0</v>
      </c>
      <c r="O16" s="137"/>
      <c r="P16" s="136">
        <f t="shared" si="4"/>
        <v>0</v>
      </c>
      <c r="Q16" s="137"/>
      <c r="R16" s="136">
        <f t="shared" si="5"/>
        <v>0</v>
      </c>
      <c r="S16" s="137"/>
      <c r="T16" s="136">
        <f t="shared" si="6"/>
        <v>0</v>
      </c>
      <c r="U16" s="137"/>
      <c r="V16" s="136">
        <f t="shared" si="7"/>
        <v>0</v>
      </c>
      <c r="W16" s="137"/>
      <c r="X16" s="136">
        <f t="shared" si="8"/>
        <v>0</v>
      </c>
      <c r="Y16" s="137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NETO-CMSP </v>
      </c>
      <c r="BF16" s="78"/>
      <c r="BG16" s="78"/>
      <c r="BH16" s="78"/>
      <c r="BI16" s="78"/>
      <c r="BJ16" s="78"/>
      <c r="BK16" s="78"/>
      <c r="BL16" s="81"/>
      <c r="BM16" s="140">
        <f t="shared" si="10"/>
        <v>0</v>
      </c>
      <c r="BN16" s="141"/>
      <c r="BO16" s="136">
        <f t="shared" si="11"/>
        <v>0</v>
      </c>
      <c r="BP16" s="137"/>
      <c r="BQ16" s="136">
        <f t="shared" si="12"/>
        <v>0</v>
      </c>
      <c r="BR16" s="137"/>
      <c r="BS16" s="136">
        <f t="shared" si="13"/>
        <v>0</v>
      </c>
      <c r="BT16" s="137"/>
      <c r="BU16" s="136">
        <f t="shared" si="14"/>
        <v>0</v>
      </c>
      <c r="BV16" s="137"/>
      <c r="BW16" s="136">
        <f t="shared" si="15"/>
        <v>0</v>
      </c>
      <c r="BX16" s="137"/>
      <c r="BY16" s="136">
        <f t="shared" si="16"/>
        <v>0</v>
      </c>
      <c r="BZ16" s="137"/>
      <c r="CA16" s="136">
        <f t="shared" si="17"/>
        <v>0</v>
      </c>
      <c r="CB16" s="137"/>
      <c r="CC16" s="136">
        <f t="shared" si="19"/>
        <v>22</v>
      </c>
      <c r="CD16" s="137"/>
      <c r="CE16" s="82"/>
      <c r="CF16" s="167">
        <f t="shared" si="18"/>
        <v>0.22</v>
      </c>
      <c r="CG16" s="168"/>
      <c r="CH16" s="168"/>
      <c r="CI16" s="168"/>
      <c r="CJ16" s="169"/>
    </row>
    <row r="17" spans="2:88" ht="30" customHeight="1" x14ac:dyDescent="0.3">
      <c r="B17" s="136">
        <v>4</v>
      </c>
      <c r="C17" s="137"/>
      <c r="D17" s="77" t="str">
        <f t="shared" si="0"/>
        <v xml:space="preserve"> EDU SANTOS-CMSP </v>
      </c>
      <c r="E17" s="78"/>
      <c r="F17" s="78"/>
      <c r="G17" s="78"/>
      <c r="H17" s="78"/>
      <c r="I17" s="78"/>
      <c r="J17" s="136">
        <f t="shared" si="1"/>
        <v>0</v>
      </c>
      <c r="K17" s="137"/>
      <c r="L17" s="136">
        <f t="shared" si="2"/>
        <v>0</v>
      </c>
      <c r="M17" s="137"/>
      <c r="N17" s="136">
        <f t="shared" si="3"/>
        <v>0</v>
      </c>
      <c r="O17" s="137"/>
      <c r="P17" s="136">
        <f t="shared" si="4"/>
        <v>0</v>
      </c>
      <c r="Q17" s="137"/>
      <c r="R17" s="136">
        <f t="shared" si="5"/>
        <v>0</v>
      </c>
      <c r="S17" s="137"/>
      <c r="T17" s="136">
        <f t="shared" si="6"/>
        <v>0</v>
      </c>
      <c r="U17" s="137"/>
      <c r="V17" s="136">
        <f t="shared" si="7"/>
        <v>0</v>
      </c>
      <c r="W17" s="137"/>
      <c r="X17" s="136">
        <f t="shared" si="8"/>
        <v>0</v>
      </c>
      <c r="Y17" s="137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EDU SANTOS-CMSP </v>
      </c>
      <c r="BF17" s="78"/>
      <c r="BG17" s="78"/>
      <c r="BH17" s="78"/>
      <c r="BI17" s="78"/>
      <c r="BJ17" s="78"/>
      <c r="BK17" s="78"/>
      <c r="BL17" s="81"/>
      <c r="BM17" s="140">
        <f t="shared" si="10"/>
        <v>0</v>
      </c>
      <c r="BN17" s="141"/>
      <c r="BO17" s="136">
        <f t="shared" si="11"/>
        <v>0</v>
      </c>
      <c r="BP17" s="137"/>
      <c r="BQ17" s="136">
        <f t="shared" si="12"/>
        <v>0</v>
      </c>
      <c r="BR17" s="137"/>
      <c r="BS17" s="136">
        <f t="shared" si="13"/>
        <v>0</v>
      </c>
      <c r="BT17" s="137"/>
      <c r="BU17" s="136">
        <f t="shared" si="14"/>
        <v>0</v>
      </c>
      <c r="BV17" s="137"/>
      <c r="BW17" s="136">
        <f t="shared" si="15"/>
        <v>0</v>
      </c>
      <c r="BX17" s="137"/>
      <c r="BY17" s="136">
        <f t="shared" si="16"/>
        <v>0</v>
      </c>
      <c r="BZ17" s="137"/>
      <c r="CA17" s="136">
        <f t="shared" si="17"/>
        <v>0</v>
      </c>
      <c r="CB17" s="137"/>
      <c r="CC17" s="136">
        <f t="shared" si="19"/>
        <v>21</v>
      </c>
      <c r="CD17" s="137"/>
      <c r="CE17" s="82"/>
      <c r="CF17" s="167">
        <f t="shared" si="18"/>
        <v>0.21</v>
      </c>
      <c r="CG17" s="168"/>
      <c r="CH17" s="168"/>
      <c r="CI17" s="168"/>
      <c r="CJ17" s="169"/>
    </row>
    <row r="18" spans="2:88" ht="30" customHeight="1" x14ac:dyDescent="0.3">
      <c r="B18" s="136">
        <v>5</v>
      </c>
      <c r="C18" s="137"/>
      <c r="D18" s="77" t="str">
        <f t="shared" si="0"/>
        <v xml:space="preserve"> IVAN LEITE-CMSP </v>
      </c>
      <c r="E18" s="78"/>
      <c r="F18" s="78"/>
      <c r="G18" s="78"/>
      <c r="H18" s="78"/>
      <c r="I18" s="78"/>
      <c r="J18" s="136">
        <f t="shared" si="1"/>
        <v>0</v>
      </c>
      <c r="K18" s="137"/>
      <c r="L18" s="136">
        <f t="shared" si="2"/>
        <v>0</v>
      </c>
      <c r="M18" s="137"/>
      <c r="N18" s="136">
        <f t="shared" si="3"/>
        <v>0</v>
      </c>
      <c r="O18" s="137"/>
      <c r="P18" s="136">
        <f t="shared" si="4"/>
        <v>0</v>
      </c>
      <c r="Q18" s="137"/>
      <c r="R18" s="136">
        <f t="shared" si="5"/>
        <v>0</v>
      </c>
      <c r="S18" s="137"/>
      <c r="T18" s="136">
        <f t="shared" si="6"/>
        <v>0</v>
      </c>
      <c r="U18" s="137"/>
      <c r="V18" s="136">
        <f t="shared" si="7"/>
        <v>0</v>
      </c>
      <c r="W18" s="137"/>
      <c r="X18" s="136">
        <f t="shared" si="8"/>
        <v>0</v>
      </c>
      <c r="Y18" s="137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IVAN LEITE-CMSP </v>
      </c>
      <c r="BF18" s="78"/>
      <c r="BG18" s="78"/>
      <c r="BH18" s="78"/>
      <c r="BI18" s="78"/>
      <c r="BJ18" s="78"/>
      <c r="BK18" s="78"/>
      <c r="BL18" s="81"/>
      <c r="BM18" s="140">
        <f t="shared" si="10"/>
        <v>0</v>
      </c>
      <c r="BN18" s="141"/>
      <c r="BO18" s="136">
        <f t="shared" si="11"/>
        <v>0</v>
      </c>
      <c r="BP18" s="137"/>
      <c r="BQ18" s="136">
        <f t="shared" si="12"/>
        <v>0</v>
      </c>
      <c r="BR18" s="137"/>
      <c r="BS18" s="136">
        <f t="shared" si="13"/>
        <v>0</v>
      </c>
      <c r="BT18" s="137"/>
      <c r="BU18" s="136">
        <f t="shared" si="14"/>
        <v>0</v>
      </c>
      <c r="BV18" s="137"/>
      <c r="BW18" s="136">
        <f t="shared" si="15"/>
        <v>0</v>
      </c>
      <c r="BX18" s="137"/>
      <c r="BY18" s="136">
        <f t="shared" si="16"/>
        <v>0</v>
      </c>
      <c r="BZ18" s="137"/>
      <c r="CA18" s="136">
        <f t="shared" si="17"/>
        <v>0</v>
      </c>
      <c r="CB18" s="137"/>
      <c r="CC18" s="136">
        <f t="shared" si="19"/>
        <v>20</v>
      </c>
      <c r="CD18" s="137"/>
      <c r="CE18" s="82"/>
      <c r="CF18" s="167">
        <f t="shared" si="18"/>
        <v>0.2</v>
      </c>
      <c r="CG18" s="168"/>
      <c r="CH18" s="168"/>
      <c r="CI18" s="168"/>
      <c r="CJ18" s="169"/>
    </row>
    <row r="19" spans="2:88" ht="30" customHeight="1" x14ac:dyDescent="0.3">
      <c r="B19" s="136">
        <v>6</v>
      </c>
      <c r="C19" s="137"/>
      <c r="D19" s="77" t="str">
        <f t="shared" si="0"/>
        <v xml:space="preserve"> ALEX BAHR-CFC </v>
      </c>
      <c r="E19" s="78"/>
      <c r="F19" s="78"/>
      <c r="G19" s="78"/>
      <c r="H19" s="78"/>
      <c r="I19" s="78"/>
      <c r="J19" s="136">
        <f t="shared" si="1"/>
        <v>0</v>
      </c>
      <c r="K19" s="137"/>
      <c r="L19" s="136">
        <f t="shared" si="2"/>
        <v>0</v>
      </c>
      <c r="M19" s="137"/>
      <c r="N19" s="136">
        <f t="shared" si="3"/>
        <v>0</v>
      </c>
      <c r="O19" s="137"/>
      <c r="P19" s="136">
        <f t="shared" si="4"/>
        <v>0</v>
      </c>
      <c r="Q19" s="137"/>
      <c r="R19" s="136">
        <f t="shared" si="5"/>
        <v>0</v>
      </c>
      <c r="S19" s="137"/>
      <c r="T19" s="136">
        <f t="shared" si="6"/>
        <v>0</v>
      </c>
      <c r="U19" s="137"/>
      <c r="V19" s="136">
        <f t="shared" si="7"/>
        <v>0</v>
      </c>
      <c r="W19" s="137"/>
      <c r="X19" s="136">
        <f t="shared" si="8"/>
        <v>0</v>
      </c>
      <c r="Y19" s="137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ALEX BAHR-CFC </v>
      </c>
      <c r="BF19" s="78"/>
      <c r="BG19" s="78"/>
      <c r="BH19" s="78"/>
      <c r="BI19" s="78"/>
      <c r="BJ19" s="78"/>
      <c r="BK19" s="78"/>
      <c r="BL19" s="81"/>
      <c r="BM19" s="140">
        <f t="shared" si="10"/>
        <v>0</v>
      </c>
      <c r="BN19" s="141"/>
      <c r="BO19" s="136">
        <f t="shared" si="11"/>
        <v>0</v>
      </c>
      <c r="BP19" s="137"/>
      <c r="BQ19" s="136">
        <f t="shared" si="12"/>
        <v>0</v>
      </c>
      <c r="BR19" s="137"/>
      <c r="BS19" s="136">
        <f t="shared" si="13"/>
        <v>0</v>
      </c>
      <c r="BT19" s="137"/>
      <c r="BU19" s="136">
        <f t="shared" si="14"/>
        <v>0</v>
      </c>
      <c r="BV19" s="137"/>
      <c r="BW19" s="136">
        <f t="shared" si="15"/>
        <v>0</v>
      </c>
      <c r="BX19" s="137"/>
      <c r="BY19" s="136">
        <f t="shared" si="16"/>
        <v>0</v>
      </c>
      <c r="BZ19" s="137"/>
      <c r="CA19" s="136">
        <f t="shared" si="17"/>
        <v>0</v>
      </c>
      <c r="CB19" s="137"/>
      <c r="CC19" s="136">
        <f t="shared" si="19"/>
        <v>19</v>
      </c>
      <c r="CD19" s="137"/>
      <c r="CE19" s="82"/>
      <c r="CF19" s="167">
        <f t="shared" si="18"/>
        <v>0.19</v>
      </c>
      <c r="CG19" s="168"/>
      <c r="CH19" s="168"/>
      <c r="CI19" s="168"/>
      <c r="CJ19" s="169"/>
    </row>
    <row r="20" spans="2:88" ht="30" customHeight="1" x14ac:dyDescent="0.3">
      <c r="B20" s="136">
        <v>7</v>
      </c>
      <c r="C20" s="137"/>
      <c r="D20" s="77" t="str">
        <f t="shared" si="0"/>
        <v xml:space="preserve"> FABINHO-DAL </v>
      </c>
      <c r="E20" s="78"/>
      <c r="F20" s="78"/>
      <c r="G20" s="78"/>
      <c r="H20" s="78"/>
      <c r="I20" s="78"/>
      <c r="J20" s="136">
        <f t="shared" si="1"/>
        <v>0</v>
      </c>
      <c r="K20" s="137"/>
      <c r="L20" s="136">
        <f t="shared" si="2"/>
        <v>0</v>
      </c>
      <c r="M20" s="137"/>
      <c r="N20" s="136">
        <f t="shared" si="3"/>
        <v>0</v>
      </c>
      <c r="O20" s="137"/>
      <c r="P20" s="136">
        <f t="shared" si="4"/>
        <v>0</v>
      </c>
      <c r="Q20" s="137"/>
      <c r="R20" s="136">
        <f t="shared" si="5"/>
        <v>0</v>
      </c>
      <c r="S20" s="137"/>
      <c r="T20" s="136">
        <f t="shared" si="6"/>
        <v>0</v>
      </c>
      <c r="U20" s="137"/>
      <c r="V20" s="136">
        <f t="shared" si="7"/>
        <v>0</v>
      </c>
      <c r="W20" s="137"/>
      <c r="X20" s="136">
        <f t="shared" si="8"/>
        <v>0</v>
      </c>
      <c r="Y20" s="137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FABINHO-DAL </v>
      </c>
      <c r="BF20" s="78"/>
      <c r="BG20" s="78"/>
      <c r="BH20" s="78"/>
      <c r="BI20" s="78"/>
      <c r="BJ20" s="78"/>
      <c r="BK20" s="78"/>
      <c r="BL20" s="81"/>
      <c r="BM20" s="140">
        <f t="shared" si="10"/>
        <v>0</v>
      </c>
      <c r="BN20" s="141"/>
      <c r="BO20" s="136">
        <f t="shared" si="11"/>
        <v>0</v>
      </c>
      <c r="BP20" s="137"/>
      <c r="BQ20" s="136">
        <f t="shared" si="12"/>
        <v>0</v>
      </c>
      <c r="BR20" s="137"/>
      <c r="BS20" s="136">
        <f t="shared" si="13"/>
        <v>0</v>
      </c>
      <c r="BT20" s="137"/>
      <c r="BU20" s="136">
        <f t="shared" si="14"/>
        <v>0</v>
      </c>
      <c r="BV20" s="137"/>
      <c r="BW20" s="136">
        <f t="shared" si="15"/>
        <v>0</v>
      </c>
      <c r="BX20" s="137"/>
      <c r="BY20" s="136">
        <f t="shared" si="16"/>
        <v>0</v>
      </c>
      <c r="BZ20" s="137"/>
      <c r="CA20" s="136">
        <f t="shared" si="17"/>
        <v>0</v>
      </c>
      <c r="CB20" s="137"/>
      <c r="CC20" s="136">
        <f t="shared" si="19"/>
        <v>18</v>
      </c>
      <c r="CD20" s="137"/>
      <c r="CE20" s="82"/>
      <c r="CF20" s="167">
        <f t="shared" si="18"/>
        <v>0.18</v>
      </c>
      <c r="CG20" s="168"/>
      <c r="CH20" s="168"/>
      <c r="CI20" s="168"/>
      <c r="CJ20" s="169"/>
    </row>
    <row r="21" spans="2:88" ht="30" customHeight="1" x14ac:dyDescent="0.3">
      <c r="B21" s="136">
        <v>8</v>
      </c>
      <c r="C21" s="137"/>
      <c r="D21" s="77" t="str">
        <f t="shared" si="0"/>
        <v xml:space="preserve"> D'ANGELO-SAMZ </v>
      </c>
      <c r="E21" s="78"/>
      <c r="F21" s="78"/>
      <c r="G21" s="78"/>
      <c r="H21" s="78"/>
      <c r="I21" s="78"/>
      <c r="J21" s="136">
        <f t="shared" si="1"/>
        <v>0</v>
      </c>
      <c r="K21" s="137"/>
      <c r="L21" s="136">
        <f t="shared" si="2"/>
        <v>0</v>
      </c>
      <c r="M21" s="137"/>
      <c r="N21" s="136">
        <f t="shared" si="3"/>
        <v>0</v>
      </c>
      <c r="O21" s="137"/>
      <c r="P21" s="136">
        <f t="shared" si="4"/>
        <v>0</v>
      </c>
      <c r="Q21" s="137"/>
      <c r="R21" s="136">
        <f t="shared" si="5"/>
        <v>0</v>
      </c>
      <c r="S21" s="137"/>
      <c r="T21" s="136">
        <f t="shared" si="6"/>
        <v>0</v>
      </c>
      <c r="U21" s="137"/>
      <c r="V21" s="136">
        <f t="shared" si="7"/>
        <v>0</v>
      </c>
      <c r="W21" s="137"/>
      <c r="X21" s="136">
        <f t="shared" si="8"/>
        <v>0</v>
      </c>
      <c r="Y21" s="137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D'ANGELO-SAMZ </v>
      </c>
      <c r="BF21" s="78"/>
      <c r="BG21" s="78"/>
      <c r="BH21" s="78"/>
      <c r="BI21" s="78"/>
      <c r="BJ21" s="78"/>
      <c r="BK21" s="78"/>
      <c r="BL21" s="81"/>
      <c r="BM21" s="140">
        <f t="shared" si="10"/>
        <v>0</v>
      </c>
      <c r="BN21" s="141"/>
      <c r="BO21" s="136">
        <f t="shared" si="11"/>
        <v>0</v>
      </c>
      <c r="BP21" s="137"/>
      <c r="BQ21" s="136">
        <f t="shared" si="12"/>
        <v>0</v>
      </c>
      <c r="BR21" s="137"/>
      <c r="BS21" s="136">
        <f t="shared" si="13"/>
        <v>0</v>
      </c>
      <c r="BT21" s="137"/>
      <c r="BU21" s="136">
        <f t="shared" si="14"/>
        <v>0</v>
      </c>
      <c r="BV21" s="137"/>
      <c r="BW21" s="136">
        <f t="shared" si="15"/>
        <v>0</v>
      </c>
      <c r="BX21" s="137"/>
      <c r="BY21" s="136">
        <f t="shared" si="16"/>
        <v>0</v>
      </c>
      <c r="BZ21" s="137"/>
      <c r="CA21" s="136">
        <f t="shared" si="17"/>
        <v>0</v>
      </c>
      <c r="CB21" s="137"/>
      <c r="CC21" s="136">
        <f t="shared" si="19"/>
        <v>17</v>
      </c>
      <c r="CD21" s="137"/>
      <c r="CE21" s="82"/>
      <c r="CF21" s="167">
        <f t="shared" si="18"/>
        <v>0.17</v>
      </c>
      <c r="CG21" s="168"/>
      <c r="CH21" s="168"/>
      <c r="CI21" s="168"/>
      <c r="CJ21" s="169"/>
    </row>
    <row r="22" spans="2:88" ht="30" customHeight="1" x14ac:dyDescent="0.3">
      <c r="B22" s="136">
        <v>9</v>
      </c>
      <c r="C22" s="137"/>
      <c r="D22" s="77" t="str">
        <f t="shared" si="0"/>
        <v xml:space="preserve"> TIBAS-DAL </v>
      </c>
      <c r="E22" s="78"/>
      <c r="F22" s="78"/>
      <c r="G22" s="78"/>
      <c r="H22" s="78"/>
      <c r="I22" s="78"/>
      <c r="J22" s="136">
        <f t="shared" si="1"/>
        <v>0</v>
      </c>
      <c r="K22" s="137"/>
      <c r="L22" s="136">
        <f t="shared" si="2"/>
        <v>0</v>
      </c>
      <c r="M22" s="137"/>
      <c r="N22" s="136">
        <f t="shared" si="3"/>
        <v>0</v>
      </c>
      <c r="O22" s="137"/>
      <c r="P22" s="136">
        <f t="shared" si="4"/>
        <v>0</v>
      </c>
      <c r="Q22" s="137"/>
      <c r="R22" s="136">
        <f t="shared" si="5"/>
        <v>0</v>
      </c>
      <c r="S22" s="137"/>
      <c r="T22" s="136">
        <f t="shared" si="6"/>
        <v>0</v>
      </c>
      <c r="U22" s="137"/>
      <c r="V22" s="136">
        <f t="shared" si="7"/>
        <v>0</v>
      </c>
      <c r="W22" s="137"/>
      <c r="X22" s="136">
        <f t="shared" si="8"/>
        <v>0</v>
      </c>
      <c r="Y22" s="137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TIBAS-DAL </v>
      </c>
      <c r="BF22" s="78"/>
      <c r="BG22" s="78"/>
      <c r="BH22" s="78"/>
      <c r="BI22" s="78"/>
      <c r="BJ22" s="78"/>
      <c r="BK22" s="78"/>
      <c r="BL22" s="81"/>
      <c r="BM22" s="140">
        <f t="shared" si="10"/>
        <v>0</v>
      </c>
      <c r="BN22" s="141"/>
      <c r="BO22" s="136">
        <f t="shared" si="11"/>
        <v>0</v>
      </c>
      <c r="BP22" s="137"/>
      <c r="BQ22" s="136">
        <f t="shared" si="12"/>
        <v>0</v>
      </c>
      <c r="BR22" s="137"/>
      <c r="BS22" s="136">
        <f t="shared" si="13"/>
        <v>0</v>
      </c>
      <c r="BT22" s="137"/>
      <c r="BU22" s="136">
        <f t="shared" si="14"/>
        <v>0</v>
      </c>
      <c r="BV22" s="137"/>
      <c r="BW22" s="136">
        <f t="shared" si="15"/>
        <v>0</v>
      </c>
      <c r="BX22" s="137"/>
      <c r="BY22" s="136">
        <f t="shared" si="16"/>
        <v>0</v>
      </c>
      <c r="BZ22" s="137"/>
      <c r="CA22" s="136">
        <f t="shared" si="17"/>
        <v>0</v>
      </c>
      <c r="CB22" s="137"/>
      <c r="CC22" s="136">
        <f t="shared" si="19"/>
        <v>16</v>
      </c>
      <c r="CD22" s="137"/>
      <c r="CE22" s="82"/>
      <c r="CF22" s="167">
        <f t="shared" si="18"/>
        <v>0.16</v>
      </c>
      <c r="CG22" s="168"/>
      <c r="CH22" s="168"/>
      <c r="CI22" s="168"/>
      <c r="CJ22" s="169"/>
    </row>
    <row r="23" spans="2:88" ht="30" customHeight="1" x14ac:dyDescent="0.3">
      <c r="B23" s="136">
        <v>10</v>
      </c>
      <c r="C23" s="137"/>
      <c r="D23" s="77" t="str">
        <f t="shared" si="0"/>
        <v xml:space="preserve"> GARCIA-SCCP </v>
      </c>
      <c r="E23" s="78"/>
      <c r="F23" s="78"/>
      <c r="G23" s="78"/>
      <c r="H23" s="78"/>
      <c r="I23" s="78"/>
      <c r="J23" s="136">
        <f t="shared" si="1"/>
        <v>0</v>
      </c>
      <c r="K23" s="137"/>
      <c r="L23" s="136">
        <f t="shared" si="2"/>
        <v>0</v>
      </c>
      <c r="M23" s="137"/>
      <c r="N23" s="136">
        <f t="shared" si="3"/>
        <v>0</v>
      </c>
      <c r="O23" s="137"/>
      <c r="P23" s="136">
        <f t="shared" si="4"/>
        <v>0</v>
      </c>
      <c r="Q23" s="137"/>
      <c r="R23" s="136">
        <f t="shared" si="5"/>
        <v>0</v>
      </c>
      <c r="S23" s="137"/>
      <c r="T23" s="136">
        <f t="shared" si="6"/>
        <v>0</v>
      </c>
      <c r="U23" s="137"/>
      <c r="V23" s="136">
        <f t="shared" si="7"/>
        <v>0</v>
      </c>
      <c r="W23" s="137"/>
      <c r="X23" s="136">
        <f t="shared" si="8"/>
        <v>0</v>
      </c>
      <c r="Y23" s="137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GARCIA-SCCP </v>
      </c>
      <c r="BF23" s="78"/>
      <c r="BG23" s="78"/>
      <c r="BH23" s="78"/>
      <c r="BI23" s="78"/>
      <c r="BJ23" s="78"/>
      <c r="BK23" s="78"/>
      <c r="BL23" s="81"/>
      <c r="BM23" s="140">
        <f t="shared" si="10"/>
        <v>0</v>
      </c>
      <c r="BN23" s="141"/>
      <c r="BO23" s="136">
        <f t="shared" si="11"/>
        <v>0</v>
      </c>
      <c r="BP23" s="137"/>
      <c r="BQ23" s="136">
        <f t="shared" si="12"/>
        <v>0</v>
      </c>
      <c r="BR23" s="137"/>
      <c r="BS23" s="136">
        <f t="shared" si="13"/>
        <v>0</v>
      </c>
      <c r="BT23" s="137"/>
      <c r="BU23" s="136">
        <f t="shared" si="14"/>
        <v>0</v>
      </c>
      <c r="BV23" s="137"/>
      <c r="BW23" s="136">
        <f t="shared" si="15"/>
        <v>0</v>
      </c>
      <c r="BX23" s="137"/>
      <c r="BY23" s="136">
        <f t="shared" si="16"/>
        <v>0</v>
      </c>
      <c r="BZ23" s="137"/>
      <c r="CA23" s="136">
        <f t="shared" si="17"/>
        <v>0</v>
      </c>
      <c r="CB23" s="137"/>
      <c r="CC23" s="136">
        <f t="shared" si="19"/>
        <v>15</v>
      </c>
      <c r="CD23" s="137"/>
      <c r="CE23" s="82"/>
      <c r="CF23" s="167">
        <f t="shared" si="18"/>
        <v>0.15</v>
      </c>
      <c r="CG23" s="168"/>
      <c r="CH23" s="168"/>
      <c r="CI23" s="168"/>
      <c r="CJ23" s="169"/>
    </row>
    <row r="24" spans="2:88" ht="30" customHeight="1" x14ac:dyDescent="0.3">
      <c r="B24" s="136">
        <v>11</v>
      </c>
      <c r="C24" s="137"/>
      <c r="D24" s="77" t="str">
        <f t="shared" si="0"/>
        <v xml:space="preserve"> FARINHA-SPFC </v>
      </c>
      <c r="E24" s="78"/>
      <c r="F24" s="78"/>
      <c r="G24" s="78"/>
      <c r="H24" s="78"/>
      <c r="I24" s="78"/>
      <c r="J24" s="136">
        <f t="shared" si="1"/>
        <v>0</v>
      </c>
      <c r="K24" s="137"/>
      <c r="L24" s="136">
        <f t="shared" si="2"/>
        <v>0</v>
      </c>
      <c r="M24" s="137"/>
      <c r="N24" s="136">
        <f t="shared" si="3"/>
        <v>0</v>
      </c>
      <c r="O24" s="137"/>
      <c r="P24" s="136">
        <f t="shared" si="4"/>
        <v>0</v>
      </c>
      <c r="Q24" s="137"/>
      <c r="R24" s="136">
        <f t="shared" si="5"/>
        <v>0</v>
      </c>
      <c r="S24" s="137"/>
      <c r="T24" s="136">
        <f t="shared" si="6"/>
        <v>0</v>
      </c>
      <c r="U24" s="137"/>
      <c r="V24" s="136">
        <f t="shared" si="7"/>
        <v>0</v>
      </c>
      <c r="W24" s="137"/>
      <c r="X24" s="136">
        <f t="shared" si="8"/>
        <v>0</v>
      </c>
      <c r="Y24" s="137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FARINHA-SPFC </v>
      </c>
      <c r="BF24" s="78"/>
      <c r="BG24" s="78"/>
      <c r="BH24" s="78"/>
      <c r="BI24" s="78"/>
      <c r="BJ24" s="78"/>
      <c r="BK24" s="78"/>
      <c r="BL24" s="81"/>
      <c r="BM24" s="140">
        <f t="shared" si="10"/>
        <v>0</v>
      </c>
      <c r="BN24" s="141"/>
      <c r="BO24" s="136">
        <f t="shared" si="11"/>
        <v>0</v>
      </c>
      <c r="BP24" s="137"/>
      <c r="BQ24" s="136">
        <f t="shared" si="12"/>
        <v>0</v>
      </c>
      <c r="BR24" s="137"/>
      <c r="BS24" s="136">
        <f t="shared" si="13"/>
        <v>0</v>
      </c>
      <c r="BT24" s="137"/>
      <c r="BU24" s="136">
        <f t="shared" si="14"/>
        <v>0</v>
      </c>
      <c r="BV24" s="137"/>
      <c r="BW24" s="136">
        <f t="shared" si="15"/>
        <v>0</v>
      </c>
      <c r="BX24" s="137"/>
      <c r="BY24" s="136">
        <f t="shared" si="16"/>
        <v>0</v>
      </c>
      <c r="BZ24" s="137"/>
      <c r="CA24" s="136">
        <f t="shared" si="17"/>
        <v>0</v>
      </c>
      <c r="CB24" s="137"/>
      <c r="CC24" s="136">
        <f t="shared" si="19"/>
        <v>14</v>
      </c>
      <c r="CD24" s="137"/>
      <c r="CE24" s="82"/>
      <c r="CF24" s="167">
        <f t="shared" si="18"/>
        <v>0.14000000000000001</v>
      </c>
      <c r="CG24" s="168"/>
      <c r="CH24" s="168"/>
      <c r="CI24" s="168"/>
      <c r="CJ24" s="169"/>
    </row>
    <row r="25" spans="2:88" ht="30" customHeight="1" x14ac:dyDescent="0.3">
      <c r="B25" s="136">
        <v>12</v>
      </c>
      <c r="C25" s="137"/>
      <c r="D25" s="77" t="str">
        <f t="shared" si="0"/>
        <v xml:space="preserve"> CASSIO ANDRE-DAL </v>
      </c>
      <c r="E25" s="78"/>
      <c r="F25" s="78"/>
      <c r="G25" s="78"/>
      <c r="H25" s="78"/>
      <c r="I25" s="78"/>
      <c r="J25" s="136">
        <f t="shared" si="1"/>
        <v>0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0</v>
      </c>
      <c r="S25" s="137"/>
      <c r="T25" s="136">
        <f t="shared" si="6"/>
        <v>0</v>
      </c>
      <c r="U25" s="137"/>
      <c r="V25" s="136">
        <f t="shared" si="7"/>
        <v>0</v>
      </c>
      <c r="W25" s="137"/>
      <c r="X25" s="136">
        <f t="shared" si="8"/>
        <v>0</v>
      </c>
      <c r="Y25" s="137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CASSIO ANDRE-DAL </v>
      </c>
      <c r="BF25" s="78"/>
      <c r="BG25" s="78"/>
      <c r="BH25" s="78"/>
      <c r="BI25" s="78"/>
      <c r="BJ25" s="78"/>
      <c r="BK25" s="78"/>
      <c r="BL25" s="81"/>
      <c r="BM25" s="140">
        <f t="shared" si="10"/>
        <v>0</v>
      </c>
      <c r="BN25" s="141"/>
      <c r="BO25" s="136">
        <f t="shared" si="11"/>
        <v>0</v>
      </c>
      <c r="BP25" s="137"/>
      <c r="BQ25" s="136">
        <f t="shared" si="12"/>
        <v>0</v>
      </c>
      <c r="BR25" s="137"/>
      <c r="BS25" s="136">
        <f t="shared" si="13"/>
        <v>0</v>
      </c>
      <c r="BT25" s="137"/>
      <c r="BU25" s="136">
        <f t="shared" si="14"/>
        <v>0</v>
      </c>
      <c r="BV25" s="137"/>
      <c r="BW25" s="136">
        <f t="shared" si="15"/>
        <v>0</v>
      </c>
      <c r="BX25" s="137"/>
      <c r="BY25" s="136">
        <f t="shared" si="16"/>
        <v>0</v>
      </c>
      <c r="BZ25" s="137"/>
      <c r="CA25" s="136">
        <f t="shared" si="17"/>
        <v>0</v>
      </c>
      <c r="CB25" s="137"/>
      <c r="CC25" s="136">
        <f t="shared" si="19"/>
        <v>13</v>
      </c>
      <c r="CD25" s="137"/>
      <c r="CE25" s="82"/>
      <c r="CF25" s="167">
        <f t="shared" si="18"/>
        <v>0.13</v>
      </c>
      <c r="CG25" s="168"/>
      <c r="CH25" s="168"/>
      <c r="CI25" s="168"/>
      <c r="CJ25" s="16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-4ª Divisão - Cisplatina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64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65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48" t="str">
        <f>BE14</f>
        <v xml:space="preserve"> VITOR LUIS-CFC </v>
      </c>
      <c r="E37" s="149"/>
      <c r="F37" s="149"/>
      <c r="G37" s="150"/>
      <c r="H37" s="88"/>
      <c r="I37" s="88"/>
      <c r="J37" s="142" t="str">
        <f>BE19</f>
        <v xml:space="preserve"> ALEX BAHR-CFC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VITOR LUIS-CFC </v>
      </c>
      <c r="R37" s="149"/>
      <c r="S37" s="149"/>
      <c r="T37" s="150"/>
      <c r="U37" s="88"/>
      <c r="V37" s="88"/>
      <c r="W37" s="142" t="str">
        <f>J38</f>
        <v xml:space="preserve"> IVAN LEITE-CMSP </v>
      </c>
      <c r="X37" s="143"/>
      <c r="Y37" s="143"/>
      <c r="Z37" s="144"/>
      <c r="AC37" s="102" t="str">
        <f t="shared" ref="AC37:AC42" si="20">D37</f>
        <v xml:space="preserve"> VITOR LUIS-CFC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ALEX BAHR-CFC </v>
      </c>
      <c r="AP37" s="102" t="str">
        <f t="shared" ref="AP37:AP42" si="32">Q37</f>
        <v xml:space="preserve"> VITOR LUIS-CFC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IVAN LEITE-CMSP </v>
      </c>
      <c r="CB37" s="89"/>
    </row>
    <row r="38" spans="2:80" ht="30" customHeight="1" x14ac:dyDescent="0.2">
      <c r="B38" s="106">
        <v>2</v>
      </c>
      <c r="C38" s="101"/>
      <c r="D38" s="148" t="str">
        <f>BE15</f>
        <v xml:space="preserve"> THIAGO CHINA-CMSP </v>
      </c>
      <c r="E38" s="149"/>
      <c r="F38" s="149"/>
      <c r="G38" s="150"/>
      <c r="H38" s="88"/>
      <c r="I38" s="88"/>
      <c r="J38" s="142" t="str">
        <f>BE18</f>
        <v xml:space="preserve"> IVAN LEITE-CMSP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ALEX BAHR-CFC </v>
      </c>
      <c r="R38" s="149"/>
      <c r="S38" s="149"/>
      <c r="T38" s="150"/>
      <c r="U38" s="88"/>
      <c r="V38" s="88"/>
      <c r="W38" s="142" t="str">
        <f>J39</f>
        <v xml:space="preserve"> EDU SANTOS-CMSP </v>
      </c>
      <c r="X38" s="143"/>
      <c r="Y38" s="143"/>
      <c r="Z38" s="144"/>
      <c r="AC38" s="102" t="str">
        <f t="shared" si="20"/>
        <v xml:space="preserve"> THIAGO CHINA-CMSP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IVAN LEITE-CMSP </v>
      </c>
      <c r="AP38" s="102" t="str">
        <f t="shared" si="32"/>
        <v xml:space="preserve"> ALEX BAHR-CFC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EDU SANTOS-CMSP </v>
      </c>
      <c r="CB38" s="89"/>
    </row>
    <row r="39" spans="2:80" ht="30" customHeight="1" x14ac:dyDescent="0.2">
      <c r="B39" s="106">
        <v>3</v>
      </c>
      <c r="C39" s="101"/>
      <c r="D39" s="148" t="str">
        <f>BE16</f>
        <v xml:space="preserve"> NETO-CMSP </v>
      </c>
      <c r="E39" s="149"/>
      <c r="F39" s="149"/>
      <c r="G39" s="150"/>
      <c r="H39" s="88"/>
      <c r="I39" s="88"/>
      <c r="J39" s="142" t="str">
        <f>BE17</f>
        <v xml:space="preserve"> EDU SANTOS-CMSP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THIAGO CHINA-CMSP </v>
      </c>
      <c r="R39" s="149"/>
      <c r="S39" s="149"/>
      <c r="T39" s="150"/>
      <c r="U39" s="88"/>
      <c r="V39" s="88"/>
      <c r="W39" s="142" t="str">
        <f>D39</f>
        <v xml:space="preserve"> NETO-CMSP </v>
      </c>
      <c r="X39" s="143"/>
      <c r="Y39" s="143"/>
      <c r="Z39" s="144"/>
      <c r="AC39" s="102" t="str">
        <f t="shared" si="20"/>
        <v xml:space="preserve"> NETO-CMSP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EDU SANTOS-CMSP </v>
      </c>
      <c r="AP39" s="102" t="str">
        <f t="shared" si="32"/>
        <v xml:space="preserve"> THIAGO CHINA-CMSP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NETO-CMSP </v>
      </c>
      <c r="CB39" s="89"/>
    </row>
    <row r="40" spans="2:80" ht="30" customHeight="1" x14ac:dyDescent="0.2">
      <c r="B40" s="106">
        <v>4</v>
      </c>
      <c r="C40" s="101"/>
      <c r="D40" s="148" t="str">
        <f>BE20</f>
        <v xml:space="preserve"> FABINHO-DAL </v>
      </c>
      <c r="E40" s="149"/>
      <c r="F40" s="149"/>
      <c r="G40" s="150"/>
      <c r="H40" s="88"/>
      <c r="I40" s="88"/>
      <c r="J40" s="142" t="str">
        <f>BE25</f>
        <v xml:space="preserve"> CASSIO ANDRE-DAL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FABINHO-DAL </v>
      </c>
      <c r="R40" s="149"/>
      <c r="S40" s="149"/>
      <c r="T40" s="150"/>
      <c r="U40" s="88"/>
      <c r="V40" s="88"/>
      <c r="W40" s="142" t="str">
        <f>J41</f>
        <v xml:space="preserve"> FARINHA-SPFC </v>
      </c>
      <c r="X40" s="143"/>
      <c r="Y40" s="143"/>
      <c r="Z40" s="144"/>
      <c r="AC40" s="102" t="str">
        <f t="shared" si="20"/>
        <v xml:space="preserve"> FABINHO-DAL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CASSIO ANDRE-DAL </v>
      </c>
      <c r="AP40" s="102" t="str">
        <f t="shared" si="32"/>
        <v xml:space="preserve"> FABINHO-DAL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FARINHA-SPFC </v>
      </c>
      <c r="CB40" s="89"/>
    </row>
    <row r="41" spans="2:80" ht="30" customHeight="1" x14ac:dyDescent="0.2">
      <c r="B41" s="106">
        <v>5</v>
      </c>
      <c r="C41" s="101"/>
      <c r="D41" s="148" t="str">
        <f>BE21</f>
        <v xml:space="preserve"> D'ANGELO-SAMZ </v>
      </c>
      <c r="E41" s="149"/>
      <c r="F41" s="149"/>
      <c r="G41" s="150"/>
      <c r="H41" s="88"/>
      <c r="I41" s="88"/>
      <c r="J41" s="142" t="str">
        <f>BE24</f>
        <v xml:space="preserve"> FARINHA-SPFC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CASSIO ANDRE-DAL </v>
      </c>
      <c r="R41" s="149"/>
      <c r="S41" s="149"/>
      <c r="T41" s="150"/>
      <c r="U41" s="88"/>
      <c r="V41" s="88"/>
      <c r="W41" s="142" t="str">
        <f>J42</f>
        <v xml:space="preserve"> GARCIA-SCCP </v>
      </c>
      <c r="X41" s="143"/>
      <c r="Y41" s="143"/>
      <c r="Z41" s="144"/>
      <c r="AC41" s="102" t="str">
        <f t="shared" si="20"/>
        <v xml:space="preserve"> D'ANGELO-SAMZ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FARINHA-SPFC </v>
      </c>
      <c r="AP41" s="102" t="str">
        <f t="shared" si="32"/>
        <v xml:space="preserve"> CASSIO ANDRE-DAL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GARCIA-SCCP </v>
      </c>
      <c r="CB41" s="89"/>
    </row>
    <row r="42" spans="2:80" ht="30" customHeight="1" x14ac:dyDescent="0.2">
      <c r="B42" s="106">
        <v>6</v>
      </c>
      <c r="C42" s="101"/>
      <c r="D42" s="148" t="str">
        <f>BE22</f>
        <v xml:space="preserve"> TIBAS-DAL </v>
      </c>
      <c r="E42" s="149"/>
      <c r="F42" s="149"/>
      <c r="G42" s="150"/>
      <c r="H42" s="88"/>
      <c r="I42" s="88"/>
      <c r="J42" s="142" t="str">
        <f>BE23</f>
        <v xml:space="preserve"> GARCIA-SCCP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D'ANGELO-SAMZ </v>
      </c>
      <c r="R42" s="149"/>
      <c r="S42" s="149"/>
      <c r="T42" s="150"/>
      <c r="U42" s="88"/>
      <c r="V42" s="88"/>
      <c r="W42" s="142" t="str">
        <f>D42</f>
        <v xml:space="preserve"> TIBAS-DAL </v>
      </c>
      <c r="X42" s="143"/>
      <c r="Y42" s="143"/>
      <c r="Z42" s="144"/>
      <c r="AC42" s="102" t="str">
        <f t="shared" si="20"/>
        <v xml:space="preserve"> TIBAS-DAL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GARCIA-SCCP </v>
      </c>
      <c r="AP42" s="102" t="str">
        <f t="shared" si="32"/>
        <v xml:space="preserve"> D'ANGELO-SAMZ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TIBAS-DAL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48" t="str">
        <f>Q37</f>
        <v xml:space="preserve"> VITOR LUIS-CFC </v>
      </c>
      <c r="E47" s="149"/>
      <c r="F47" s="149"/>
      <c r="G47" s="150"/>
      <c r="H47" s="88"/>
      <c r="I47" s="88"/>
      <c r="J47" s="142" t="str">
        <f>W38</f>
        <v xml:space="preserve"> EDU SANTOS-CMSP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VITOR LUIS-CFC </v>
      </c>
      <c r="R47" s="149"/>
      <c r="S47" s="149"/>
      <c r="T47" s="150"/>
      <c r="U47" s="88"/>
      <c r="V47" s="88"/>
      <c r="W47" s="142" t="str">
        <f>J48</f>
        <v xml:space="preserve"> NETO-CMSP </v>
      </c>
      <c r="X47" s="143"/>
      <c r="Y47" s="143"/>
      <c r="Z47" s="144"/>
      <c r="AC47" s="102" t="str">
        <f t="shared" ref="AC47:AC52" si="44">D47</f>
        <v xml:space="preserve"> VITOR LUIS-CFC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EDU SANTOS-CMSP </v>
      </c>
      <c r="AP47" s="102" t="str">
        <f t="shared" ref="AP47:AP52" si="56">Q47</f>
        <v xml:space="preserve"> VITOR LUIS-CFC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NETO-CMSP </v>
      </c>
      <c r="CB47" s="89"/>
    </row>
    <row r="48" spans="2:80" ht="30" customHeight="1" x14ac:dyDescent="0.2">
      <c r="B48" s="106">
        <v>4</v>
      </c>
      <c r="C48" s="101"/>
      <c r="D48" s="148" t="str">
        <f>W37</f>
        <v xml:space="preserve"> IVAN LEITE-CMSP </v>
      </c>
      <c r="E48" s="149"/>
      <c r="F48" s="149"/>
      <c r="G48" s="150"/>
      <c r="H48" s="88"/>
      <c r="I48" s="88"/>
      <c r="J48" s="142" t="str">
        <f>W39</f>
        <v xml:space="preserve"> NETO-CMSP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EDU SANTOS-CMSP </v>
      </c>
      <c r="R48" s="149"/>
      <c r="S48" s="149"/>
      <c r="T48" s="150"/>
      <c r="U48" s="88"/>
      <c r="V48" s="88"/>
      <c r="W48" s="142" t="str">
        <f>J49</f>
        <v xml:space="preserve"> THIAGO CHINA-CMSP </v>
      </c>
      <c r="X48" s="143"/>
      <c r="Y48" s="143"/>
      <c r="Z48" s="144"/>
      <c r="AC48" s="102" t="str">
        <f t="shared" si="44"/>
        <v xml:space="preserve"> IVAN LEITE-CMSP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NETO-CMSP </v>
      </c>
      <c r="AP48" s="102" t="str">
        <f t="shared" si="56"/>
        <v xml:space="preserve"> EDU SANTOS-CMSP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THIAGO CHINA-CMSP </v>
      </c>
      <c r="CB48" s="89"/>
    </row>
    <row r="49" spans="2:80" ht="30" customHeight="1" x14ac:dyDescent="0.2">
      <c r="B49" s="106">
        <v>6</v>
      </c>
      <c r="C49" s="101"/>
      <c r="D49" s="148" t="str">
        <f>Q38</f>
        <v xml:space="preserve"> ALEX BAHR-CFC </v>
      </c>
      <c r="E49" s="149"/>
      <c r="F49" s="149"/>
      <c r="G49" s="150"/>
      <c r="H49" s="88"/>
      <c r="I49" s="88"/>
      <c r="J49" s="142" t="str">
        <f>Q39</f>
        <v xml:space="preserve"> THIAGO CHINA-CMSP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IVAN LEITE-CMSP </v>
      </c>
      <c r="R49" s="149"/>
      <c r="S49" s="149"/>
      <c r="T49" s="150"/>
      <c r="U49" s="88"/>
      <c r="V49" s="88"/>
      <c r="W49" s="142" t="str">
        <f>D49</f>
        <v xml:space="preserve"> ALEX BAHR-CFC </v>
      </c>
      <c r="X49" s="143"/>
      <c r="Y49" s="143"/>
      <c r="Z49" s="144"/>
      <c r="AC49" s="102" t="str">
        <f t="shared" si="44"/>
        <v xml:space="preserve"> ALEX BAHR-CFC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THIAGO CHINA-CMSP </v>
      </c>
      <c r="AP49" s="102" t="str">
        <f t="shared" si="56"/>
        <v xml:space="preserve"> IVAN LEITE-CMSP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ALEX BAHR-CFC </v>
      </c>
      <c r="CB49" s="89"/>
    </row>
    <row r="50" spans="2:80" ht="30" customHeight="1" x14ac:dyDescent="0.2">
      <c r="B50" s="106">
        <v>5</v>
      </c>
      <c r="C50" s="101"/>
      <c r="D50" s="148" t="str">
        <f>Q40</f>
        <v xml:space="preserve"> FABINHO-DAL </v>
      </c>
      <c r="E50" s="149"/>
      <c r="F50" s="149"/>
      <c r="G50" s="150"/>
      <c r="H50" s="88"/>
      <c r="I50" s="88"/>
      <c r="J50" s="142" t="str">
        <f>W41</f>
        <v xml:space="preserve"> GARCIA-SCCP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FABINHO-DAL </v>
      </c>
      <c r="R50" s="149"/>
      <c r="S50" s="149"/>
      <c r="T50" s="150"/>
      <c r="U50" s="88"/>
      <c r="V50" s="88"/>
      <c r="W50" s="142" t="str">
        <f>J51</f>
        <v xml:space="preserve"> TIBAS-DAL </v>
      </c>
      <c r="X50" s="143"/>
      <c r="Y50" s="143"/>
      <c r="Z50" s="144"/>
      <c r="AC50" s="102" t="str">
        <f t="shared" si="44"/>
        <v xml:space="preserve"> FABINHO-DAL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GARCIA-SCCP </v>
      </c>
      <c r="AP50" s="102" t="str">
        <f t="shared" si="56"/>
        <v xml:space="preserve"> FABINHO-DAL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TIBAS-DAL </v>
      </c>
      <c r="CB50" s="89"/>
    </row>
    <row r="51" spans="2:80" ht="30" customHeight="1" x14ac:dyDescent="0.2">
      <c r="B51" s="106">
        <v>1</v>
      </c>
      <c r="C51" s="101"/>
      <c r="D51" s="148" t="str">
        <f>W40</f>
        <v xml:space="preserve"> FARINHA-SPFC </v>
      </c>
      <c r="E51" s="149"/>
      <c r="F51" s="149"/>
      <c r="G51" s="150"/>
      <c r="H51" s="88"/>
      <c r="I51" s="88"/>
      <c r="J51" s="142" t="str">
        <f>W42</f>
        <v xml:space="preserve"> TIBAS-DAL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GARCIA-SCCP </v>
      </c>
      <c r="R51" s="149"/>
      <c r="S51" s="149"/>
      <c r="T51" s="150"/>
      <c r="U51" s="88"/>
      <c r="V51" s="88"/>
      <c r="W51" s="142" t="str">
        <f>J52</f>
        <v xml:space="preserve"> D'ANGELO-SAMZ </v>
      </c>
      <c r="X51" s="143"/>
      <c r="Y51" s="143"/>
      <c r="Z51" s="144"/>
      <c r="AC51" s="102" t="str">
        <f t="shared" si="44"/>
        <v xml:space="preserve"> FARINHA-SPFC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TIBAS-DAL </v>
      </c>
      <c r="AP51" s="102" t="str">
        <f t="shared" si="56"/>
        <v xml:space="preserve"> GARCIA-SCCP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D'ANGELO-SAMZ </v>
      </c>
      <c r="CB51" s="89"/>
    </row>
    <row r="52" spans="2:80" ht="30" customHeight="1" x14ac:dyDescent="0.2">
      <c r="B52" s="106">
        <v>3</v>
      </c>
      <c r="C52" s="101"/>
      <c r="D52" s="148" t="str">
        <f>Q41</f>
        <v xml:space="preserve"> CASSIO ANDRE-DAL </v>
      </c>
      <c r="E52" s="149"/>
      <c r="F52" s="149"/>
      <c r="G52" s="150"/>
      <c r="H52" s="88"/>
      <c r="I52" s="88"/>
      <c r="J52" s="142" t="str">
        <f>Q42</f>
        <v xml:space="preserve"> D'ANGELO-SAMZ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FARINHA-SPFC </v>
      </c>
      <c r="R52" s="149"/>
      <c r="S52" s="149"/>
      <c r="T52" s="150"/>
      <c r="U52" s="88"/>
      <c r="V52" s="88"/>
      <c r="W52" s="142" t="str">
        <f>D52</f>
        <v xml:space="preserve"> CASSIO ANDRE-DAL </v>
      </c>
      <c r="X52" s="143"/>
      <c r="Y52" s="143"/>
      <c r="Z52" s="144"/>
      <c r="AC52" s="102" t="str">
        <f t="shared" si="44"/>
        <v xml:space="preserve"> CASSIO ANDRE-DAL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D'ANGELO-SAMZ </v>
      </c>
      <c r="AP52" s="102" t="str">
        <f t="shared" si="56"/>
        <v xml:space="preserve"> FARINHA-SPFC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CASSIO ANDRE-DAL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48" t="str">
        <f>Q47</f>
        <v xml:space="preserve"> VITOR LUIS-CFC </v>
      </c>
      <c r="E57" s="149"/>
      <c r="F57" s="149"/>
      <c r="G57" s="150"/>
      <c r="H57" s="88"/>
      <c r="I57" s="88"/>
      <c r="J57" s="142" t="str">
        <f>W48</f>
        <v xml:space="preserve"> THIAGO CHINA-CMSP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VITOR LUIS-CFC </v>
      </c>
      <c r="R57" s="149"/>
      <c r="S57" s="149"/>
      <c r="T57" s="150"/>
      <c r="U57" s="88"/>
      <c r="V57" s="88"/>
      <c r="W57" s="142" t="str">
        <f>D60</f>
        <v xml:space="preserve"> FABINHO-DAL </v>
      </c>
      <c r="X57" s="143"/>
      <c r="Y57" s="143"/>
      <c r="Z57" s="144"/>
      <c r="AC57" s="102" t="str">
        <f t="shared" ref="AC57:AC62" si="68">D57</f>
        <v xml:space="preserve"> VITOR LUIS-CFC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THIAGO CHINA-CMSP </v>
      </c>
      <c r="AP57" s="102" t="str">
        <f t="shared" ref="AP57:AP62" si="80">Q57</f>
        <v xml:space="preserve"> VITOR LUIS-CFC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FABINHO-DAL </v>
      </c>
      <c r="CB57" s="89"/>
    </row>
    <row r="58" spans="2:80" ht="30" customHeight="1" x14ac:dyDescent="0.2">
      <c r="B58" s="106">
        <v>2</v>
      </c>
      <c r="C58" s="101"/>
      <c r="D58" s="148" t="str">
        <f>W47</f>
        <v xml:space="preserve"> NETO-CMSP </v>
      </c>
      <c r="E58" s="149"/>
      <c r="F58" s="149"/>
      <c r="G58" s="150"/>
      <c r="H58" s="88"/>
      <c r="I58" s="88"/>
      <c r="J58" s="142" t="str">
        <f>W49</f>
        <v xml:space="preserve"> ALEX BAHR-CFC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THIAGO CHINA-CMSP </v>
      </c>
      <c r="R58" s="149"/>
      <c r="S58" s="149"/>
      <c r="T58" s="150"/>
      <c r="U58" s="88"/>
      <c r="V58" s="88"/>
      <c r="W58" s="142" t="str">
        <f>J60</f>
        <v xml:space="preserve"> D'ANGELO-SAMZ </v>
      </c>
      <c r="X58" s="143"/>
      <c r="Y58" s="143"/>
      <c r="Z58" s="144"/>
      <c r="AC58" s="102" t="str">
        <f t="shared" si="68"/>
        <v xml:space="preserve"> NETO-CMSP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ALEX BAHR-CFC </v>
      </c>
      <c r="AP58" s="102" t="str">
        <f t="shared" si="80"/>
        <v xml:space="preserve"> THIAGO CHINA-CMSP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D'ANGELO-SAMZ </v>
      </c>
      <c r="CB58" s="89"/>
    </row>
    <row r="59" spans="2:80" ht="30" customHeight="1" x14ac:dyDescent="0.2">
      <c r="B59" s="106">
        <v>6</v>
      </c>
      <c r="C59" s="101"/>
      <c r="D59" s="148" t="str">
        <f>Q48</f>
        <v xml:space="preserve"> EDU SANTOS-CMSP </v>
      </c>
      <c r="E59" s="149"/>
      <c r="F59" s="149"/>
      <c r="G59" s="150"/>
      <c r="H59" s="88"/>
      <c r="I59" s="88"/>
      <c r="J59" s="142" t="str">
        <f>Q49</f>
        <v xml:space="preserve"> IVAN LEITE-CMSP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NETO-CMSP </v>
      </c>
      <c r="R59" s="149"/>
      <c r="S59" s="149"/>
      <c r="T59" s="150"/>
      <c r="U59" s="88"/>
      <c r="V59" s="88"/>
      <c r="W59" s="142" t="str">
        <f>D61</f>
        <v xml:space="preserve"> TIBAS-DAL </v>
      </c>
      <c r="X59" s="143"/>
      <c r="Y59" s="143"/>
      <c r="Z59" s="144"/>
      <c r="AC59" s="102" t="str">
        <f t="shared" si="68"/>
        <v xml:space="preserve"> EDU SANTOS-CMSP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IVAN LEITE-CMSP </v>
      </c>
      <c r="AP59" s="102" t="str">
        <f t="shared" si="80"/>
        <v xml:space="preserve"> NETO-CMSP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TIBAS-DAL </v>
      </c>
      <c r="CB59" s="89"/>
    </row>
    <row r="60" spans="2:80" ht="30" customHeight="1" x14ac:dyDescent="0.2">
      <c r="B60" s="106">
        <v>1</v>
      </c>
      <c r="C60" s="101"/>
      <c r="D60" s="148" t="str">
        <f>Q50</f>
        <v xml:space="preserve"> FABINHO-DAL </v>
      </c>
      <c r="E60" s="149"/>
      <c r="F60" s="149"/>
      <c r="G60" s="150"/>
      <c r="H60" s="88"/>
      <c r="I60" s="88"/>
      <c r="J60" s="142" t="str">
        <f>W51</f>
        <v xml:space="preserve"> D'ANGELO-SAMZ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EDU SANTOS-CMSP </v>
      </c>
      <c r="R60" s="149"/>
      <c r="S60" s="149"/>
      <c r="T60" s="150"/>
      <c r="U60" s="88"/>
      <c r="V60" s="88"/>
      <c r="W60" s="142" t="str">
        <f>D62</f>
        <v xml:space="preserve"> GARCIA-SCCP </v>
      </c>
      <c r="X60" s="143"/>
      <c r="Y60" s="143"/>
      <c r="Z60" s="144"/>
      <c r="AC60" s="102" t="str">
        <f t="shared" si="68"/>
        <v xml:space="preserve"> FABINHO-DAL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D'ANGELO-SAMZ </v>
      </c>
      <c r="AP60" s="102" t="str">
        <f t="shared" si="80"/>
        <v xml:space="preserve"> EDU SANTOS-CMSP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GARCIA-SCCP </v>
      </c>
      <c r="CB60" s="89"/>
    </row>
    <row r="61" spans="2:80" ht="30" customHeight="1" x14ac:dyDescent="0.2">
      <c r="B61" s="106">
        <v>5</v>
      </c>
      <c r="C61" s="101"/>
      <c r="D61" s="148" t="str">
        <f>W50</f>
        <v xml:space="preserve"> TIBAS-DAL </v>
      </c>
      <c r="E61" s="149"/>
      <c r="F61" s="149"/>
      <c r="G61" s="150"/>
      <c r="H61" s="88"/>
      <c r="I61" s="88"/>
      <c r="J61" s="142" t="str">
        <f>W52</f>
        <v xml:space="preserve"> CASSIO ANDRE-DAL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IVAN LEITE-CMSP </v>
      </c>
      <c r="R61" s="149"/>
      <c r="S61" s="149"/>
      <c r="T61" s="150"/>
      <c r="U61" s="88"/>
      <c r="V61" s="88"/>
      <c r="W61" s="142" t="str">
        <f>J62</f>
        <v xml:space="preserve"> FARINHA-SPFC </v>
      </c>
      <c r="X61" s="143"/>
      <c r="Y61" s="143"/>
      <c r="Z61" s="144"/>
      <c r="AC61" s="102" t="str">
        <f t="shared" si="68"/>
        <v xml:space="preserve"> TIBAS-DAL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CASSIO ANDRE-DAL </v>
      </c>
      <c r="AP61" s="102" t="str">
        <f t="shared" si="80"/>
        <v xml:space="preserve"> IVAN LEITE-CMSP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FARINHA-SPFC </v>
      </c>
      <c r="CB61" s="89"/>
    </row>
    <row r="62" spans="2:80" ht="30" customHeight="1" x14ac:dyDescent="0.2">
      <c r="B62" s="106">
        <v>3</v>
      </c>
      <c r="C62" s="101"/>
      <c r="D62" s="148" t="str">
        <f>Q51</f>
        <v xml:space="preserve"> GARCIA-SCCP </v>
      </c>
      <c r="E62" s="149"/>
      <c r="F62" s="149"/>
      <c r="G62" s="150"/>
      <c r="H62" s="88"/>
      <c r="I62" s="88"/>
      <c r="J62" s="142" t="str">
        <f>Q52</f>
        <v xml:space="preserve"> FARINHA-SPFC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ALEX BAHR-CFC </v>
      </c>
      <c r="R62" s="149"/>
      <c r="S62" s="149"/>
      <c r="T62" s="150"/>
      <c r="U62" s="88"/>
      <c r="V62" s="88"/>
      <c r="W62" s="142" t="str">
        <f>J61</f>
        <v xml:space="preserve"> CASSIO ANDRE-DAL </v>
      </c>
      <c r="X62" s="143"/>
      <c r="Y62" s="143"/>
      <c r="Z62" s="144"/>
      <c r="AC62" s="102" t="str">
        <f t="shared" si="68"/>
        <v xml:space="preserve"> GARCIA-SCCP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FARINHA-SPFC </v>
      </c>
      <c r="AP62" s="102" t="str">
        <f t="shared" si="80"/>
        <v xml:space="preserve"> ALEX BAHR-CFC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CASSIO ANDRE-DAL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48" t="str">
        <f t="shared" ref="D75:D80" si="92">Q57</f>
        <v xml:space="preserve"> VITOR LUIS-CFC </v>
      </c>
      <c r="E75" s="149"/>
      <c r="F75" s="149"/>
      <c r="G75" s="150"/>
      <c r="H75" s="88"/>
      <c r="I75" s="88"/>
      <c r="J75" s="142" t="str">
        <f>W62</f>
        <v xml:space="preserve"> CASSIO ANDRE-DAL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VITOR LUIS-CFC </v>
      </c>
      <c r="R75" s="149"/>
      <c r="S75" s="149"/>
      <c r="T75" s="150"/>
      <c r="U75" s="88"/>
      <c r="V75" s="88"/>
      <c r="W75" s="142" t="str">
        <f>J80</f>
        <v xml:space="preserve"> FARINHA-SPFC </v>
      </c>
      <c r="X75" s="143"/>
      <c r="Y75" s="143"/>
      <c r="Z75" s="144"/>
      <c r="AC75" s="102" t="str">
        <f t="shared" ref="AC75:AC80" si="94">D75</f>
        <v xml:space="preserve"> VITOR LUIS-CFC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CASSIO ANDRE-DAL </v>
      </c>
      <c r="AP75" s="102" t="str">
        <f t="shared" ref="AP75:AP80" si="106">Q75</f>
        <v xml:space="preserve"> VITOR LUIS-CFC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FARINHA-SPFC </v>
      </c>
      <c r="CB75" s="89"/>
    </row>
    <row r="76" spans="2:80" ht="30" customHeight="1" x14ac:dyDescent="0.2">
      <c r="B76" s="106">
        <v>5</v>
      </c>
      <c r="C76" s="101"/>
      <c r="D76" s="148" t="str">
        <f t="shared" si="92"/>
        <v xml:space="preserve"> THIAGO CHINA-CMSP </v>
      </c>
      <c r="E76" s="149"/>
      <c r="F76" s="149"/>
      <c r="G76" s="150"/>
      <c r="H76" s="88"/>
      <c r="I76" s="88"/>
      <c r="J76" s="142" t="str">
        <f>W57</f>
        <v xml:space="preserve"> FABINHO-DAL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THIAGO CHINA-CMSP </v>
      </c>
      <c r="R76" s="149"/>
      <c r="S76" s="149"/>
      <c r="T76" s="150"/>
      <c r="U76" s="88"/>
      <c r="V76" s="88"/>
      <c r="W76" s="142" t="str">
        <f>J75</f>
        <v xml:space="preserve"> CASSIO ANDRE-DAL </v>
      </c>
      <c r="X76" s="143"/>
      <c r="Y76" s="143"/>
      <c r="Z76" s="144"/>
      <c r="AC76" s="102" t="str">
        <f t="shared" si="94"/>
        <v xml:space="preserve"> THIAGO CHINA-CMSP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FABINHO-DAL </v>
      </c>
      <c r="AP76" s="102" t="str">
        <f t="shared" si="106"/>
        <v xml:space="preserve"> THIAGO CHINA-CMSP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CASSIO ANDRE-DAL </v>
      </c>
      <c r="CB76" s="89"/>
    </row>
    <row r="77" spans="2:80" ht="30" customHeight="1" x14ac:dyDescent="0.2">
      <c r="B77" s="106">
        <v>6</v>
      </c>
      <c r="C77" s="101"/>
      <c r="D77" s="148" t="str">
        <f t="shared" si="92"/>
        <v xml:space="preserve"> NETO-CMSP </v>
      </c>
      <c r="E77" s="149"/>
      <c r="F77" s="149"/>
      <c r="G77" s="150"/>
      <c r="H77" s="88"/>
      <c r="I77" s="88"/>
      <c r="J77" s="142" t="str">
        <f>W58</f>
        <v xml:space="preserve"> D'ANGELO-SAMZ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NETO-CMSP </v>
      </c>
      <c r="R77" s="149"/>
      <c r="S77" s="149"/>
      <c r="T77" s="150"/>
      <c r="U77" s="88"/>
      <c r="V77" s="88"/>
      <c r="W77" s="142" t="str">
        <f>J76</f>
        <v xml:space="preserve"> FABINHO-DAL </v>
      </c>
      <c r="X77" s="143"/>
      <c r="Y77" s="143"/>
      <c r="Z77" s="144"/>
      <c r="AC77" s="102" t="str">
        <f t="shared" si="94"/>
        <v xml:space="preserve"> NETO-CMSP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D'ANGELO-SAMZ </v>
      </c>
      <c r="AP77" s="102" t="str">
        <f t="shared" si="106"/>
        <v xml:space="preserve"> NETO-CMSP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FABINHO-DAL </v>
      </c>
      <c r="CB77" s="89"/>
    </row>
    <row r="78" spans="2:80" ht="30" customHeight="1" x14ac:dyDescent="0.2">
      <c r="B78" s="106">
        <v>1</v>
      </c>
      <c r="C78" s="101"/>
      <c r="D78" s="148" t="str">
        <f t="shared" si="92"/>
        <v xml:space="preserve"> EDU SANTOS-CMSP </v>
      </c>
      <c r="E78" s="149"/>
      <c r="F78" s="149"/>
      <c r="G78" s="150"/>
      <c r="H78" s="88"/>
      <c r="I78" s="88"/>
      <c r="J78" s="142" t="str">
        <f>W59</f>
        <v xml:space="preserve"> TIBAS-DAL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EDU SANTOS-CMSP </v>
      </c>
      <c r="R78" s="149"/>
      <c r="S78" s="149"/>
      <c r="T78" s="150"/>
      <c r="U78" s="88"/>
      <c r="V78" s="88"/>
      <c r="W78" s="142" t="str">
        <f>J77</f>
        <v xml:space="preserve"> D'ANGELO-SAMZ </v>
      </c>
      <c r="X78" s="143"/>
      <c r="Y78" s="143"/>
      <c r="Z78" s="144"/>
      <c r="AC78" s="102" t="str">
        <f t="shared" si="94"/>
        <v xml:space="preserve"> EDU SANTOS-CMSP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TIBAS-DAL </v>
      </c>
      <c r="AP78" s="102" t="str">
        <f t="shared" si="106"/>
        <v xml:space="preserve"> EDU SANTOS-CMSP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D'ANGELO-SAMZ </v>
      </c>
      <c r="CB78" s="89"/>
    </row>
    <row r="79" spans="2:80" ht="30" customHeight="1" x14ac:dyDescent="0.2">
      <c r="B79" s="106">
        <v>2</v>
      </c>
      <c r="C79" s="101"/>
      <c r="D79" s="148" t="str">
        <f t="shared" si="92"/>
        <v xml:space="preserve"> IVAN LEITE-CMSP </v>
      </c>
      <c r="E79" s="149"/>
      <c r="F79" s="149"/>
      <c r="G79" s="150"/>
      <c r="H79" s="88"/>
      <c r="I79" s="88"/>
      <c r="J79" s="142" t="str">
        <f>W60</f>
        <v xml:space="preserve"> GARCIA-SCCP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IVAN LEITE-CMSP </v>
      </c>
      <c r="R79" s="149"/>
      <c r="S79" s="149"/>
      <c r="T79" s="150"/>
      <c r="U79" s="88"/>
      <c r="V79" s="88"/>
      <c r="W79" s="142" t="str">
        <f>J78</f>
        <v xml:space="preserve"> TIBAS-DAL </v>
      </c>
      <c r="X79" s="143"/>
      <c r="Y79" s="143"/>
      <c r="Z79" s="144"/>
      <c r="AC79" s="102" t="str">
        <f t="shared" si="94"/>
        <v xml:space="preserve"> IVAN LEITE-CMSP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GARCIA-SCCP </v>
      </c>
      <c r="AP79" s="102" t="str">
        <f t="shared" si="106"/>
        <v xml:space="preserve"> IVAN LEITE-CMSP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TIBAS-DAL </v>
      </c>
      <c r="CB79" s="89"/>
    </row>
    <row r="80" spans="2:80" ht="30" customHeight="1" x14ac:dyDescent="0.2">
      <c r="B80" s="106">
        <v>3</v>
      </c>
      <c r="C80" s="101"/>
      <c r="D80" s="148" t="str">
        <f t="shared" si="92"/>
        <v xml:space="preserve"> ALEX BAHR-CFC </v>
      </c>
      <c r="E80" s="149"/>
      <c r="F80" s="149"/>
      <c r="G80" s="150"/>
      <c r="H80" s="88"/>
      <c r="I80" s="88"/>
      <c r="J80" s="142" t="str">
        <f>W61</f>
        <v xml:space="preserve"> FARINHA-SPFC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ALEX BAHR-CFC </v>
      </c>
      <c r="R80" s="149"/>
      <c r="S80" s="149"/>
      <c r="T80" s="150"/>
      <c r="U80" s="88"/>
      <c r="V80" s="88"/>
      <c r="W80" s="142" t="str">
        <f>J79</f>
        <v xml:space="preserve"> GARCIA-SCCP </v>
      </c>
      <c r="X80" s="143"/>
      <c r="Y80" s="143"/>
      <c r="Z80" s="144"/>
      <c r="AC80" s="102" t="str">
        <f t="shared" si="94"/>
        <v xml:space="preserve"> ALEX BAHR-CFC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FARINHA-SPFC </v>
      </c>
      <c r="AP80" s="102" t="str">
        <f t="shared" si="106"/>
        <v xml:space="preserve"> ALEX BAHR-CFC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GARCIA-SCCP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48" t="str">
        <f t="shared" ref="D85:D90" si="118">Q75</f>
        <v xml:space="preserve"> VITOR LUIS-CFC </v>
      </c>
      <c r="E85" s="149"/>
      <c r="F85" s="149"/>
      <c r="G85" s="150"/>
      <c r="H85" s="88"/>
      <c r="I85" s="88"/>
      <c r="J85" s="142" t="str">
        <f>W80</f>
        <v xml:space="preserve"> GARCIA-SCCP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VITOR LUIS-CFC </v>
      </c>
      <c r="R85" s="149"/>
      <c r="S85" s="149"/>
      <c r="T85" s="150"/>
      <c r="U85" s="88"/>
      <c r="V85" s="88"/>
      <c r="W85" s="142" t="str">
        <f>J90</f>
        <v xml:space="preserve"> TIBAS-DAL </v>
      </c>
      <c r="X85" s="143"/>
      <c r="Y85" s="143"/>
      <c r="Z85" s="144"/>
      <c r="AC85" s="102" t="str">
        <f t="shared" ref="AC85:AC90" si="120">D85</f>
        <v xml:space="preserve"> VITOR LUIS-CFC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GARCIA-SCCP </v>
      </c>
      <c r="AP85" s="102" t="str">
        <f t="shared" ref="AP85:AP90" si="132">Q85</f>
        <v xml:space="preserve"> VITOR LUIS-CFC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TIBAS-DAL </v>
      </c>
      <c r="CB85" s="89"/>
    </row>
    <row r="86" spans="2:80" ht="30" customHeight="1" x14ac:dyDescent="0.2">
      <c r="B86" s="106">
        <v>6</v>
      </c>
      <c r="C86" s="101"/>
      <c r="D86" s="148" t="str">
        <f t="shared" si="118"/>
        <v xml:space="preserve"> THIAGO CHINA-CMSP </v>
      </c>
      <c r="E86" s="149"/>
      <c r="F86" s="149"/>
      <c r="G86" s="150"/>
      <c r="H86" s="88"/>
      <c r="I86" s="88"/>
      <c r="J86" s="142" t="str">
        <f>W75</f>
        <v xml:space="preserve"> FARINHA-SPFC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THIAGO CHINA-CMSP </v>
      </c>
      <c r="R86" s="149"/>
      <c r="S86" s="149"/>
      <c r="T86" s="150"/>
      <c r="U86" s="88"/>
      <c r="V86" s="88"/>
      <c r="W86" s="142" t="str">
        <f>J85</f>
        <v xml:space="preserve"> GARCIA-SCCP </v>
      </c>
      <c r="X86" s="143"/>
      <c r="Y86" s="143"/>
      <c r="Z86" s="144"/>
      <c r="AC86" s="102" t="str">
        <f t="shared" si="120"/>
        <v xml:space="preserve"> THIAGO CHINA-CMSP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FARINHA-SPFC </v>
      </c>
      <c r="AP86" s="102" t="str">
        <f t="shared" si="132"/>
        <v xml:space="preserve"> THIAGO CHINA-CMSP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GARCIA-SCCP </v>
      </c>
      <c r="CB86" s="89"/>
    </row>
    <row r="87" spans="2:80" ht="30" customHeight="1" x14ac:dyDescent="0.2">
      <c r="B87" s="106">
        <v>1</v>
      </c>
      <c r="C87" s="101"/>
      <c r="D87" s="148" t="str">
        <f t="shared" si="118"/>
        <v xml:space="preserve"> NETO-CMSP </v>
      </c>
      <c r="E87" s="149"/>
      <c r="F87" s="149"/>
      <c r="G87" s="150"/>
      <c r="H87" s="88"/>
      <c r="I87" s="88"/>
      <c r="J87" s="142" t="str">
        <f>W76</f>
        <v xml:space="preserve"> CASSIO ANDRE-DAL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NETO-CMSP </v>
      </c>
      <c r="R87" s="149"/>
      <c r="S87" s="149"/>
      <c r="T87" s="150"/>
      <c r="U87" s="88"/>
      <c r="V87" s="88"/>
      <c r="W87" s="142" t="str">
        <f>J86</f>
        <v xml:space="preserve"> FARINHA-SPFC </v>
      </c>
      <c r="X87" s="143"/>
      <c r="Y87" s="143"/>
      <c r="Z87" s="144"/>
      <c r="AC87" s="102" t="str">
        <f t="shared" si="120"/>
        <v xml:space="preserve"> NETO-CMSP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CASSIO ANDRE-DAL </v>
      </c>
      <c r="AP87" s="102" t="str">
        <f t="shared" si="132"/>
        <v xml:space="preserve"> NETO-CMSP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FARINHA-SPFC </v>
      </c>
      <c r="CB87" s="89"/>
    </row>
    <row r="88" spans="2:80" ht="30" customHeight="1" x14ac:dyDescent="0.2">
      <c r="B88" s="106">
        <v>2</v>
      </c>
      <c r="C88" s="101"/>
      <c r="D88" s="148" t="str">
        <f t="shared" si="118"/>
        <v xml:space="preserve"> EDU SANTOS-CMSP </v>
      </c>
      <c r="E88" s="149"/>
      <c r="F88" s="149"/>
      <c r="G88" s="150"/>
      <c r="H88" s="88"/>
      <c r="I88" s="88"/>
      <c r="J88" s="142" t="str">
        <f>W77</f>
        <v xml:space="preserve"> FABINHO-DAL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EDU SANTOS-CMSP </v>
      </c>
      <c r="R88" s="149"/>
      <c r="S88" s="149"/>
      <c r="T88" s="150"/>
      <c r="U88" s="88"/>
      <c r="V88" s="88"/>
      <c r="W88" s="142" t="str">
        <f>J87</f>
        <v xml:space="preserve"> CASSIO ANDRE-DAL </v>
      </c>
      <c r="X88" s="143"/>
      <c r="Y88" s="143"/>
      <c r="Z88" s="144"/>
      <c r="AC88" s="102" t="str">
        <f t="shared" si="120"/>
        <v xml:space="preserve"> EDU SANTOS-CMSP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FABINHO-DAL </v>
      </c>
      <c r="AP88" s="102" t="str">
        <f t="shared" si="132"/>
        <v xml:space="preserve"> EDU SANTOS-CMSP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CASSIO ANDRE-DAL </v>
      </c>
      <c r="CB88" s="89"/>
    </row>
    <row r="89" spans="2:80" ht="30" customHeight="1" x14ac:dyDescent="0.2">
      <c r="B89" s="106">
        <v>3</v>
      </c>
      <c r="C89" s="101"/>
      <c r="D89" s="148" t="str">
        <f t="shared" si="118"/>
        <v xml:space="preserve"> IVAN LEITE-CMSP </v>
      </c>
      <c r="E89" s="149"/>
      <c r="F89" s="149"/>
      <c r="G89" s="150"/>
      <c r="H89" s="88"/>
      <c r="I89" s="88"/>
      <c r="J89" s="142" t="str">
        <f>W78</f>
        <v xml:space="preserve"> D'ANGELO-SAMZ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IVAN LEITE-CMSP </v>
      </c>
      <c r="R89" s="149"/>
      <c r="S89" s="149"/>
      <c r="T89" s="150"/>
      <c r="U89" s="88"/>
      <c r="V89" s="88"/>
      <c r="W89" s="142" t="str">
        <f>J88</f>
        <v xml:space="preserve"> FABINHO-DAL </v>
      </c>
      <c r="X89" s="143"/>
      <c r="Y89" s="143"/>
      <c r="Z89" s="144"/>
      <c r="AC89" s="102" t="str">
        <f t="shared" si="120"/>
        <v xml:space="preserve"> IVAN LEITE-CMSP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D'ANGELO-SAMZ </v>
      </c>
      <c r="AP89" s="102" t="str">
        <f t="shared" si="132"/>
        <v xml:space="preserve"> IVAN LEITE-CMSP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FABINHO-DAL </v>
      </c>
      <c r="CB89" s="89"/>
    </row>
    <row r="90" spans="2:80" ht="30" customHeight="1" x14ac:dyDescent="0.2">
      <c r="B90" s="106">
        <v>4</v>
      </c>
      <c r="C90" s="101"/>
      <c r="D90" s="148" t="str">
        <f t="shared" si="118"/>
        <v xml:space="preserve"> ALEX BAHR-CFC </v>
      </c>
      <c r="E90" s="149"/>
      <c r="F90" s="149"/>
      <c r="G90" s="150"/>
      <c r="H90" s="88"/>
      <c r="I90" s="88"/>
      <c r="J90" s="142" t="str">
        <f>W79</f>
        <v xml:space="preserve"> TIBAS-DAL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ALEX BAHR-CFC </v>
      </c>
      <c r="R90" s="149"/>
      <c r="S90" s="149"/>
      <c r="T90" s="150"/>
      <c r="U90" s="88"/>
      <c r="V90" s="88"/>
      <c r="W90" s="142" t="str">
        <f>J89</f>
        <v xml:space="preserve"> D'ANGELO-SAMZ </v>
      </c>
      <c r="X90" s="143"/>
      <c r="Y90" s="143"/>
      <c r="Z90" s="144"/>
      <c r="AC90" s="102" t="str">
        <f t="shared" si="120"/>
        <v xml:space="preserve"> ALEX BAHR-CFC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TIBAS-DAL </v>
      </c>
      <c r="AP90" s="102" t="str">
        <f t="shared" si="132"/>
        <v xml:space="preserve"> ALEX BAHR-CFC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D'ANGELO-SAMZ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VITOR LUIS-CFC </v>
      </c>
      <c r="E95" s="149"/>
      <c r="F95" s="149"/>
      <c r="G95" s="150"/>
      <c r="H95" s="88"/>
      <c r="I95" s="88"/>
      <c r="J95" s="142" t="str">
        <f>W90</f>
        <v xml:space="preserve"> D'ANGELO-SAMZ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VITOR LUIS-CFC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D'ANGELO-SAMZ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THIAGO CHINA-CMSP </v>
      </c>
      <c r="E96" s="149"/>
      <c r="F96" s="149"/>
      <c r="G96" s="150"/>
      <c r="H96" s="88"/>
      <c r="I96" s="88"/>
      <c r="J96" s="142" t="str">
        <f>W85</f>
        <v xml:space="preserve"> TIBAS-DAL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THIAGO CHINA-CMSP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TIBAS-DAL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NETO-CMSP </v>
      </c>
      <c r="E97" s="149"/>
      <c r="F97" s="149"/>
      <c r="G97" s="150"/>
      <c r="H97" s="88"/>
      <c r="I97" s="88"/>
      <c r="J97" s="142" t="str">
        <f>W86</f>
        <v xml:space="preserve"> GARCIA-SCCP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NETO-CMSP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GARCIA-SCCP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EDU SANTOS-CMSP </v>
      </c>
      <c r="E98" s="149"/>
      <c r="F98" s="149"/>
      <c r="G98" s="150"/>
      <c r="H98" s="88"/>
      <c r="I98" s="88"/>
      <c r="J98" s="142" t="str">
        <f>W87</f>
        <v xml:space="preserve"> FARINHA-SPFC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EDU SANTOS-CMSP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FARINHA-SPFC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IVAN LEITE-CMSP </v>
      </c>
      <c r="E99" s="149"/>
      <c r="F99" s="149"/>
      <c r="G99" s="150"/>
      <c r="H99" s="88"/>
      <c r="I99" s="88"/>
      <c r="J99" s="142" t="str">
        <f>W88</f>
        <v xml:space="preserve"> CASSIO ANDRE-DAL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IVAN LEITE-CMSP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CASSIO ANDRE-DAL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ALEX BAHR-CFC </v>
      </c>
      <c r="E100" s="149"/>
      <c r="F100" s="149"/>
      <c r="G100" s="150"/>
      <c r="H100" s="88"/>
      <c r="I100" s="88"/>
      <c r="J100" s="142" t="str">
        <f>W89</f>
        <v xml:space="preserve"> FABINHO-DAL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ALEX BAHR-CFC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FABINHO-DAL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VITOR LUIS-CFC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THIAGO CHINA-CMSP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NETO-CMSP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EDU SANTOS-CMSP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IVAN LEITE-CMSP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ALEX BAHR-CFC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FABINHO-DAL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D'ANGELO-SAMZ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TIBAS-DAL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GARCIA-SCCP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FARINHA-SPFC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CASSIO ANDRE-DAL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VITOR LUIS-CFC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THIAGO CHINA-CMSP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NETO-CMSP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EDU SANTOS-CMSP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IVAN LEITE-CMSP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ALEX BAHR-CFC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FABINHO-DAL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D'ANGELO-SAMZ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TIBAS-DAL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GARCIA-SCCP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FARINHA-SPFC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CASSIO ANDRE-DAL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VITOR LUIS-CFC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THIAGO CHINA-CMSP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NETO-CMSP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EDU SANTOS-CMSP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IVAN LEITE-CMSP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ALEX BAHR-CFC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FABINHO-DAL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D'ANGELO-SAMZ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TIBAS-DAL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GARCIA-SCCP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FARINHA-SPFC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CASSIO ANDRE-DAL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VITOR LUIS-CFC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THIAGO CHINA-CMSP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NETO-CMSP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EDU SANTOS-CMSP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IVAN LEITE-CMSP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ALEX BAHR-CFC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FABINHO-DAL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D'ANGELO-SAMZ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TIBAS-DAL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GARCIA-SCCP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FARINHA-SPFC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CASSIO ANDRE-DAL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-4ª Divisão - Cisplatina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VITOR LUIS-CFC </v>
      </c>
      <c r="AG2" s="6" t="str">
        <f>'12'!J37</f>
        <v xml:space="preserve"> ALEX BAHR-CFC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-4ª Divisão - Cisplatina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-4ª Divisão - Cisplatina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-4ª Divisão - Cisplatina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THIAGO CHINA-CMSP </v>
      </c>
      <c r="AG3" s="6" t="str">
        <f>'12'!J38</f>
        <v xml:space="preserve"> IVAN LEITE-CMSP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-4ª Divisão - Cisplatina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NETO-CMSP </v>
      </c>
      <c r="AG4" s="6" t="str">
        <f>'12'!J39</f>
        <v xml:space="preserve"> EDU SANTOS-CMSP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5" t="str">
        <f>$AF$2</f>
        <v xml:space="preserve"> VITOR LUIS-CFC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THIAGO CHINA-CMSP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-4ª Divisão - Cisplatina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FABINHO-DAL </v>
      </c>
      <c r="AG5" s="6" t="str">
        <f>'12'!J40</f>
        <v xml:space="preserve"> CASSIO ANDRE-DAL </v>
      </c>
    </row>
    <row r="6" spans="1:33" ht="24.95" customHeight="1" x14ac:dyDescent="0.2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-4ª Divisão - Cisplatina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D'ANGELO-SAMZ </v>
      </c>
      <c r="AG6" s="6" t="str">
        <f>'12'!J41</f>
        <v xml:space="preserve"> FARINHA-SPFC </v>
      </c>
    </row>
    <row r="7" spans="1:33" ht="24.95" customHeight="1" x14ac:dyDescent="0.2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-4ª Divisão - Cisplatina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TIBAS-DAL </v>
      </c>
      <c r="AG7" s="6" t="str">
        <f>'12'!J42</f>
        <v xml:space="preserve"> GARCIA-SCCP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-4ª Divisão - Cisplatina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VITOR LUIS-CFC </v>
      </c>
      <c r="AG8" s="6" t="str">
        <f>'12'!W37</f>
        <v xml:space="preserve"> IVAN LEITE-CMSP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-4ª Divisão - Cisplatina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ALEX BAHR-CFC </v>
      </c>
      <c r="AG9" s="6" t="str">
        <f>'12'!W38</f>
        <v xml:space="preserve"> EDU SANTOS-CMSP </v>
      </c>
    </row>
    <row r="10" spans="1:33" ht="24.95" customHeight="1" x14ac:dyDescent="0.2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-4ª Divisão - Cisplatina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THIAGO CHINA-CMSP </v>
      </c>
      <c r="AG10" s="6" t="str">
        <f>'12'!W39</f>
        <v xml:space="preserve"> NETO-CMSP </v>
      </c>
    </row>
    <row r="11" spans="1:33" ht="24.95" customHeight="1" x14ac:dyDescent="0.2">
      <c r="A11" s="2">
        <v>1</v>
      </c>
      <c r="B11" s="22"/>
      <c r="C11" s="184"/>
      <c r="D11" s="1"/>
      <c r="E11" s="175" t="str">
        <f>$AG$2</f>
        <v xml:space="preserve"> ALEX BAHR-CFC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IVAN LEITE-CMSP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-4ª Divisão - Cisplatina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FABINHO-DAL </v>
      </c>
      <c r="AG11" s="6" t="str">
        <f>'12'!W40</f>
        <v xml:space="preserve"> FARINHA-SPFC </v>
      </c>
    </row>
    <row r="12" spans="1:33" ht="24.95" customHeight="1" x14ac:dyDescent="0.2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-4ª Divisão - Cisplatina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CASSIO ANDRE-DAL </v>
      </c>
      <c r="AG12" s="6" t="str">
        <f>'12'!W41</f>
        <v xml:space="preserve"> GARCIA-SCCP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-4ª Divisão - Cisplatina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D'ANGELO-SAMZ </v>
      </c>
      <c r="AG13" s="6" t="str">
        <f>'12'!W42</f>
        <v xml:space="preserve"> TIBAS-DAL </v>
      </c>
    </row>
    <row r="14" spans="1:33" ht="24.95" customHeight="1" x14ac:dyDescent="0.2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-4ª Divisão - Cisplatina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VITOR LUIS-CFC </v>
      </c>
      <c r="AG14" s="6" t="str">
        <f>'12'!J47</f>
        <v xml:space="preserve"> EDU SANTOS-CMSP </v>
      </c>
    </row>
    <row r="15" spans="1:33" ht="24.95" customHeight="1" x14ac:dyDescent="0.2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-4ª Divisão - Cisplatina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IVAN LEITE-CMSP </v>
      </c>
      <c r="AG15" s="6" t="str">
        <f>'12'!J48</f>
        <v xml:space="preserve"> NETO-CMSP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-4ª Divisão - Cisplatina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ALEX BAHR-CFC </v>
      </c>
      <c r="AG16" s="6" t="str">
        <f>'12'!J49</f>
        <v xml:space="preserve"> THIAGO CHINA-CMSP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-4ª Divisão - Cisplatina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FABINHO-DAL </v>
      </c>
      <c r="AG17" s="6" t="str">
        <f>'12'!J50</f>
        <v xml:space="preserve"> GARCIA-SCCP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-4ª Divisão - Cisplatina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FARINHA-SPFC </v>
      </c>
      <c r="AG18" s="6" t="str">
        <f>'12'!J51</f>
        <v xml:space="preserve"> TIBAS-DAL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-4ª Divisão - Cisplatina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-4ª Divisão - Cisplatina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-4ª Divisão - Cisplatina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CASSIO ANDRE-DAL </v>
      </c>
      <c r="AG19" s="38" t="str">
        <f>'12'!J52</f>
        <v xml:space="preserve"> D'ANGELO-SAMZ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-4ª Divisão - Cisplatina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VITOR LUIS-CFC </v>
      </c>
      <c r="AG20" s="6" t="str">
        <f>'12'!W47</f>
        <v xml:space="preserve"> NETO-CMSP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5" t="str">
        <f>$AF$4</f>
        <v xml:space="preserve"> NETO-CMSP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FABINHO-DAL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-4ª Divisão - Cisplatina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EDU SANTOS-CMSP </v>
      </c>
      <c r="AG21" s="6" t="str">
        <f>'12'!W48</f>
        <v xml:space="preserve"> THIAGO CHINA-CMSP </v>
      </c>
    </row>
    <row r="22" spans="1:33" ht="24.95" customHeight="1" x14ac:dyDescent="0.2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-4ª Divisão - Cisplatina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IVAN LEITE-CMSP </v>
      </c>
      <c r="AG22" s="6" t="str">
        <f>'12'!W49</f>
        <v xml:space="preserve"> ALEX BAHR-CFC </v>
      </c>
    </row>
    <row r="23" spans="1:33" ht="24.95" customHeight="1" x14ac:dyDescent="0.2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-4ª Divisão - Cisplatina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FABINHO-DAL </v>
      </c>
      <c r="AG23" s="6" t="str">
        <f>'12'!W50</f>
        <v xml:space="preserve"> TIBAS-DAL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-4ª Divisão - Cisplatina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GARCIA-SCCP </v>
      </c>
      <c r="AG24" s="6" t="str">
        <f>'12'!W51</f>
        <v xml:space="preserve"> D'ANGELO-SAMZ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-4ª Divisão - Cisplatina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FARINHA-SPFC </v>
      </c>
      <c r="AG25" s="6" t="str">
        <f>'12'!W52</f>
        <v xml:space="preserve"> CASSIO ANDRE-DAL </v>
      </c>
    </row>
    <row r="26" spans="1:33" ht="24.95" customHeight="1" x14ac:dyDescent="0.2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-4ª Divisão - Cisplatina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VITOR LUIS-CFC </v>
      </c>
      <c r="AG26" s="6" t="str">
        <f>'12'!J57</f>
        <v xml:space="preserve"> THIAGO CHINA-CMSP </v>
      </c>
    </row>
    <row r="27" spans="1:33" ht="24.95" customHeight="1" x14ac:dyDescent="0.2">
      <c r="A27" s="2">
        <v>1</v>
      </c>
      <c r="B27" s="22"/>
      <c r="C27" s="174"/>
      <c r="D27" s="1"/>
      <c r="E27" s="175" t="str">
        <f>$AG$4</f>
        <v xml:space="preserve"> EDU SANTOS-CMSP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CASSIO ANDRE-DAL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-4ª Divisão - Cisplatina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NETO-CMSP </v>
      </c>
      <c r="AG27" s="6" t="str">
        <f>'12'!J58</f>
        <v xml:space="preserve"> ALEX BAHR-CFC </v>
      </c>
    </row>
    <row r="28" spans="1:33" ht="24.95" customHeight="1" x14ac:dyDescent="0.2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-4ª Divisão - Cisplatina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EDU SANTOS-CMSP </v>
      </c>
      <c r="AG28" s="6" t="str">
        <f>'12'!J59</f>
        <v xml:space="preserve"> IVAN LEITE-CMSP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-4ª Divisão - Cisplatina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FABINHO-DAL </v>
      </c>
      <c r="AG29" s="6" t="str">
        <f>'12'!J60</f>
        <v xml:space="preserve"> D'ANGELO-SAMZ </v>
      </c>
    </row>
    <row r="30" spans="1:33" ht="24.95" customHeight="1" x14ac:dyDescent="0.2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-4ª Divisão - Cisplatina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TIBAS-DAL </v>
      </c>
      <c r="AG30" s="6" t="str">
        <f>'12'!J61</f>
        <v xml:space="preserve"> CASSIO ANDRE-DAL </v>
      </c>
    </row>
    <row r="31" spans="1:33" ht="24.95" customHeight="1" x14ac:dyDescent="0.2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-4ª Divisão - Cisplatina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GARCIA-SCCP </v>
      </c>
      <c r="AG31" s="6" t="str">
        <f>'12'!J62</f>
        <v xml:space="preserve"> FARINHA-SPFC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-4ª Divisão - Cisplatina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VITOR LUIS-CFC </v>
      </c>
      <c r="AG32" s="6" t="str">
        <f>'12'!W57</f>
        <v xml:space="preserve"> FABINHO-DAL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-4ª Divisão - Cisplatina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THIAGO CHINA-CMSP </v>
      </c>
      <c r="AG33" s="6" t="str">
        <f>'12'!W58</f>
        <v xml:space="preserve"> D'ANGELO-SAMZ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-4ª Divisão - Cisplatina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NETO-CMSP </v>
      </c>
      <c r="AG34" s="6" t="str">
        <f>'12'!W59</f>
        <v xml:space="preserve"> TIBAS-DAL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-4ª Divisão - Cisplatina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-4ª Divisão - Cisplatina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-4ª Divisão - Cisplatina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EDU SANTOS-CMSP </v>
      </c>
      <c r="AG35" s="38" t="str">
        <f>'12'!W60</f>
        <v xml:space="preserve"> GARCIA-SCCP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-4ª Divisão - Cisplatina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IVAN LEITE-CMSP </v>
      </c>
      <c r="AG36" s="6" t="str">
        <f>'12'!W61</f>
        <v xml:space="preserve"> FARINHA-SPFC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5" t="str">
        <f>$AF$6</f>
        <v xml:space="preserve"> D'ANGELO-SAMZ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TIBAS-DAL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-4ª Divisão - Cisplatina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ALEX BAHR-CFC </v>
      </c>
      <c r="AG37" s="6" t="str">
        <f>'12'!W62</f>
        <v xml:space="preserve"> CASSIO ANDRE-DAL </v>
      </c>
    </row>
    <row r="38" spans="1:33" ht="24.95" customHeight="1" x14ac:dyDescent="0.2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-4ª Divisão - Cisplatina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VITOR LUIS-CFC </v>
      </c>
      <c r="AG38" s="6" t="str">
        <f>'12'!J75</f>
        <v xml:space="preserve"> CASSIO ANDRE-DAL </v>
      </c>
    </row>
    <row r="39" spans="1:33" ht="24.95" customHeight="1" x14ac:dyDescent="0.2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-4ª Divisão - Cisplatina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THIAGO CHINA-CMSP </v>
      </c>
      <c r="AG39" s="6" t="str">
        <f>'12'!J76</f>
        <v xml:space="preserve"> FABINHO-DAL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-4ª Divisão - Cisplatina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NETO-CMSP </v>
      </c>
      <c r="AG40" s="6" t="str">
        <f>'12'!J77</f>
        <v xml:space="preserve"> D'ANGELO-SAMZ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-4ª Divisão - Cisplatina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EDU SANTOS-CMSP </v>
      </c>
      <c r="AG41" s="6" t="str">
        <f>'12'!J78</f>
        <v xml:space="preserve"> TIBAS-DAL </v>
      </c>
    </row>
    <row r="42" spans="1:33" ht="24.95" customHeight="1" x14ac:dyDescent="0.2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-4ª Divisão - Cisplatina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IVAN LEITE-CMSP </v>
      </c>
      <c r="AG42" s="6" t="str">
        <f>'12'!J79</f>
        <v xml:space="preserve"> GARCIA-SCCP </v>
      </c>
    </row>
    <row r="43" spans="1:33" ht="24.95" customHeight="1" x14ac:dyDescent="0.2">
      <c r="A43" s="2">
        <v>1</v>
      </c>
      <c r="B43" s="22"/>
      <c r="C43" s="174"/>
      <c r="D43" s="1"/>
      <c r="E43" s="175" t="str">
        <f>$AG$6</f>
        <v xml:space="preserve"> FARINHA-SPFC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GARCIA-SCCP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-4ª Divisão - Cisplatina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ALEX BAHR-CFC </v>
      </c>
      <c r="AG43" s="6" t="str">
        <f>'12'!J80</f>
        <v xml:space="preserve"> FARINHA-SPFC </v>
      </c>
    </row>
    <row r="44" spans="1:33" ht="24.95" customHeight="1" x14ac:dyDescent="0.2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-4ª Divisão - Cisplatina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VITOR LUIS-CFC </v>
      </c>
      <c r="AG44" s="6" t="str">
        <f>'12'!W75</f>
        <v xml:space="preserve"> FARINHA-SPFC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-4ª Divisão - Cisplatina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THIAGO CHINA-CMSP </v>
      </c>
      <c r="AG45" s="6" t="str">
        <f>'12'!W76</f>
        <v xml:space="preserve"> CASSIO ANDRE-DAL </v>
      </c>
    </row>
    <row r="46" spans="1:33" ht="24.95" customHeight="1" x14ac:dyDescent="0.2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-4ª Divisão - Cisplatina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NETO-CMSP </v>
      </c>
      <c r="AG46" s="6" t="str">
        <f>'12'!W77</f>
        <v xml:space="preserve"> FABINHO-DAL </v>
      </c>
    </row>
    <row r="47" spans="1:33" ht="24.95" customHeight="1" x14ac:dyDescent="0.2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-4ª Divisão - Cisplatina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EDU SANTOS-CMSP </v>
      </c>
      <c r="AG47" s="6" t="str">
        <f>'12'!W78</f>
        <v xml:space="preserve"> D'ANGELO-SAMZ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-4ª Divisão - Cisplatina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IVAN LEITE-CMSP </v>
      </c>
      <c r="AG48" s="6" t="str">
        <f>'12'!W79</f>
        <v xml:space="preserve"> TIBAS-DAL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-4ª Divisão - Cisplatina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ALEX BAHR-CFC </v>
      </c>
      <c r="AG49" s="6" t="str">
        <f>'12'!W80</f>
        <v xml:space="preserve"> GARCIA-SCCP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-4ª Divisão - Cisplatina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VITOR LUIS-CFC </v>
      </c>
      <c r="AG50" s="6" t="str">
        <f>'12'!J85</f>
        <v xml:space="preserve"> GARCIA-SCCP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-4ª Divisão - Cisplatina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-4ª Divisão - Cisplatina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-4ª Divisão - Cisplatina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THIAGO CHINA-CMSP </v>
      </c>
      <c r="AG51" s="38" t="str">
        <f>'12'!J86</f>
        <v xml:space="preserve"> FARINHA-SPFC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-4ª Divisão - Cisplatina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NETO-CMSP </v>
      </c>
      <c r="AG52" s="6" t="str">
        <f>'12'!J87</f>
        <v xml:space="preserve"> CASSIO ANDRE-DAL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5" t="str">
        <f>$AF$8</f>
        <v xml:space="preserve"> VITOR LUIS-CFC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ALEX BAHR-CFC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-4ª Divisão - Cisplatina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EDU SANTOS-CMSP </v>
      </c>
      <c r="AG53" s="6" t="str">
        <f>'12'!J88</f>
        <v xml:space="preserve"> FABINHO-DAL </v>
      </c>
    </row>
    <row r="54" spans="1:33" ht="24.95" customHeight="1" x14ac:dyDescent="0.2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-4ª Divisão - Cisplatina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IVAN LEITE-CMSP </v>
      </c>
      <c r="AG54" s="6" t="str">
        <f>'12'!J89</f>
        <v xml:space="preserve"> D'ANGELO-SAMZ </v>
      </c>
    </row>
    <row r="55" spans="1:33" ht="24.95" customHeight="1" x14ac:dyDescent="0.2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-4ª Divisão - Cisplatina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ALEX BAHR-CFC </v>
      </c>
      <c r="AG55" s="6" t="str">
        <f>'12'!J90</f>
        <v xml:space="preserve"> TIBAS-DAL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-4ª Divisão - Cisplatina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VITOR LUIS-CFC </v>
      </c>
      <c r="AG56" s="6" t="str">
        <f>'12'!W85</f>
        <v xml:space="preserve"> TIBAS-DAL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-4ª Divisão - Cisplatina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THIAGO CHINA-CMSP </v>
      </c>
      <c r="AG57" s="6" t="str">
        <f>'12'!W86</f>
        <v xml:space="preserve"> GARCIA-SCCP </v>
      </c>
    </row>
    <row r="58" spans="1:33" ht="24.95" customHeight="1" x14ac:dyDescent="0.2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-4ª Divisão - Cisplatina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NETO-CMSP </v>
      </c>
      <c r="AG58" s="6" t="str">
        <f>'12'!W87</f>
        <v xml:space="preserve"> FARINHA-SPFC </v>
      </c>
    </row>
    <row r="59" spans="1:33" ht="24.95" customHeight="1" x14ac:dyDescent="0.2">
      <c r="A59" s="2">
        <v>1</v>
      </c>
      <c r="B59" s="22"/>
      <c r="C59" s="174"/>
      <c r="D59" s="1"/>
      <c r="E59" s="175" t="str">
        <f>$AG$8</f>
        <v xml:space="preserve"> IVAN LEITE-CMSP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EDU SANTOS-CMSP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-4ª Divisão - Cisplatina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EDU SANTOS-CMSP </v>
      </c>
      <c r="AG59" s="6" t="str">
        <f>'12'!W88</f>
        <v xml:space="preserve"> CASSIO ANDRE-DAL </v>
      </c>
    </row>
    <row r="60" spans="1:33" ht="24.95" customHeight="1" x14ac:dyDescent="0.2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-4ª Divisão - Cisplatina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IVAN LEITE-CMSP </v>
      </c>
      <c r="AG60" s="6" t="str">
        <f>'12'!W89</f>
        <v xml:space="preserve"> FABINHO-DAL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-4ª Divisão - Cisplatina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ALEX BAHR-CFC </v>
      </c>
      <c r="AG61" s="6" t="str">
        <f>'12'!W90</f>
        <v xml:space="preserve"> D'ANGELO-SAMZ </v>
      </c>
    </row>
    <row r="62" spans="1:33" ht="24.95" customHeight="1" x14ac:dyDescent="0.2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-4ª Divisão - Cisplatina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VITOR LUIS-CFC </v>
      </c>
      <c r="AG62" s="6" t="str">
        <f>'12'!J95</f>
        <v xml:space="preserve"> D'ANGELO-SAMZ </v>
      </c>
    </row>
    <row r="63" spans="1:33" ht="24.95" customHeight="1" x14ac:dyDescent="0.2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-4ª Divisão - Cisplatina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THIAGO CHINA-CMSP </v>
      </c>
      <c r="AG63" s="6" t="str">
        <f>'12'!J96</f>
        <v xml:space="preserve"> TIBAS-DAL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-4ª Divisão - Cisplatina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NETO-CMSP </v>
      </c>
      <c r="AG64" s="6" t="str">
        <f>'12'!J97</f>
        <v xml:space="preserve"> GARCIA-SCCP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-4ª Divisão - Cisplatina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EDU SANTOS-CMSP </v>
      </c>
      <c r="AG65" s="6" t="str">
        <f>'12'!J98</f>
        <v xml:space="preserve"> FARINHA-SPFC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-4ª Divisão - Cisplatina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IVAN LEITE-CMSP </v>
      </c>
      <c r="AG66" s="6" t="str">
        <f>'12'!J99</f>
        <v xml:space="preserve"> CASSIO ANDRE-DAL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-4ª Divisão - Cisplatina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-4ª Divisão - Cisplatina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-4ª Divisão - Cisplatina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ALEX BAHR-CFC </v>
      </c>
      <c r="AG67" s="38" t="str">
        <f>'12'!J100</f>
        <v xml:space="preserve"> FABINHO-DAL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5" t="str">
        <f>$AF$10</f>
        <v xml:space="preserve"> THIAGO CHINA-CMSP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FABINHO-DAL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4"/>
      <c r="D75" s="1"/>
      <c r="E75" s="175" t="str">
        <f>$AG$10</f>
        <v xml:space="preserve"> NETO-CMSP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FARINHA-SPFC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-4ª Divisão - Cisplatina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-4ª Divisão - Cisplatina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5" t="str">
        <f>$AF$12</f>
        <v xml:space="preserve"> CASSIO ANDRE-DAL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D'ANGELO-SAMZ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4"/>
      <c r="D91" s="1"/>
      <c r="E91" s="175" t="str">
        <f>$AG$12</f>
        <v xml:space="preserve"> GARCIA-SCCP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TIBAS-DAL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 x14ac:dyDescent="0.2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-4ª Divisão - Cisplatina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-4ª Divisão - Cisplatina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5" t="str">
        <f>$AF$14</f>
        <v xml:space="preserve"> VITOR LUIS-CFC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IVAN LEITE-CMSP </v>
      </c>
      <c r="R101" s="176"/>
      <c r="S101" s="176"/>
      <c r="T101" s="176"/>
      <c r="U101" s="177"/>
      <c r="V101" s="1"/>
      <c r="W101" s="1"/>
      <c r="X101" s="18"/>
    </row>
    <row r="102" spans="1:24" ht="24.95" customHeight="1" x14ac:dyDescent="0.2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 x14ac:dyDescent="0.2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4"/>
      <c r="D107" s="1"/>
      <c r="E107" s="175" t="str">
        <f>$AG$14</f>
        <v xml:space="preserve"> EDU SANTOS-CMSP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NETO-CMSP </v>
      </c>
      <c r="R107" s="176"/>
      <c r="S107" s="176"/>
      <c r="T107" s="176"/>
      <c r="U107" s="177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 x14ac:dyDescent="0.2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 x14ac:dyDescent="0.2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-4ª Divisão - Cisplatina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-4ª Divisão - Cisplatina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5" t="str">
        <f>$AF$16</f>
        <v xml:space="preserve"> ALEX BAHR-CFC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FABINHO-DAL </v>
      </c>
      <c r="R117" s="176"/>
      <c r="S117" s="176"/>
      <c r="T117" s="176"/>
      <c r="U117" s="177"/>
      <c r="V117" s="1"/>
      <c r="W117" s="1"/>
      <c r="X117" s="18"/>
    </row>
    <row r="118" spans="1:24" ht="24.95" customHeight="1" x14ac:dyDescent="0.2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 x14ac:dyDescent="0.2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4"/>
      <c r="D123" s="1"/>
      <c r="E123" s="175" t="str">
        <f>$AG$16</f>
        <v xml:space="preserve"> THIAGO CHINA-CMSP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GARCIA-SCCP </v>
      </c>
      <c r="R123" s="176"/>
      <c r="S123" s="176"/>
      <c r="T123" s="176"/>
      <c r="U123" s="177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 x14ac:dyDescent="0.2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 x14ac:dyDescent="0.2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-4ª Divisão - Cisplatina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-4ª Divisão - Cisplatina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5" t="str">
        <f>$AF$18</f>
        <v xml:space="preserve"> FARINHA-SPFC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CASSIO ANDRE-DAL </v>
      </c>
      <c r="R133" s="176"/>
      <c r="S133" s="176"/>
      <c r="T133" s="176"/>
      <c r="U133" s="177"/>
      <c r="V133" s="1"/>
      <c r="W133" s="1"/>
      <c r="X133" s="18"/>
    </row>
    <row r="134" spans="1:24" ht="24.95" customHeight="1" x14ac:dyDescent="0.2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 x14ac:dyDescent="0.2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4"/>
      <c r="D139" s="1"/>
      <c r="E139" s="175" t="str">
        <f>$AG$18</f>
        <v xml:space="preserve"> TIBAS-DAL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D'ANGELO-SAMZ </v>
      </c>
      <c r="R139" s="176"/>
      <c r="S139" s="176"/>
      <c r="T139" s="176"/>
      <c r="U139" s="177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 x14ac:dyDescent="0.2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 x14ac:dyDescent="0.2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-4ª Divisão - Cisplatina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-4ª Divisão - Cisplatina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5" t="str">
        <f>$AF$20</f>
        <v xml:space="preserve"> VITOR LUIS-CFC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EDU SANTOS-CMSP </v>
      </c>
      <c r="R149" s="176"/>
      <c r="S149" s="176"/>
      <c r="T149" s="176"/>
      <c r="U149" s="177"/>
      <c r="V149" s="1"/>
      <c r="W149" s="1"/>
      <c r="X149" s="18"/>
    </row>
    <row r="150" spans="1:24" ht="24.95" customHeight="1" x14ac:dyDescent="0.2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 x14ac:dyDescent="0.2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4"/>
      <c r="D155" s="1"/>
      <c r="E155" s="175" t="str">
        <f>$AG$20</f>
        <v xml:space="preserve"> NETO-CMSP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THIAGO CHINA-CMSP </v>
      </c>
      <c r="R155" s="176"/>
      <c r="S155" s="176"/>
      <c r="T155" s="176"/>
      <c r="U155" s="177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 x14ac:dyDescent="0.2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 x14ac:dyDescent="0.2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-4ª Divisão - Cisplatina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-4ª Divisão - Cisplatina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5" t="str">
        <f>$AF$22</f>
        <v xml:space="preserve"> IVAN LEITE-CMSP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FABINHO-DAL </v>
      </c>
      <c r="R165" s="176"/>
      <c r="S165" s="176"/>
      <c r="T165" s="176"/>
      <c r="U165" s="177"/>
      <c r="V165" s="1"/>
      <c r="W165" s="1"/>
      <c r="X165" s="18"/>
    </row>
    <row r="166" spans="1:24" ht="24.95" customHeight="1" x14ac:dyDescent="0.2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 x14ac:dyDescent="0.2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4"/>
      <c r="D171" s="1"/>
      <c r="E171" s="175" t="str">
        <f>$AG$22</f>
        <v xml:space="preserve"> ALEX BAHR-CFC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TIBAS-DAL </v>
      </c>
      <c r="R171" s="176"/>
      <c r="S171" s="176"/>
      <c r="T171" s="176"/>
      <c r="U171" s="177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 x14ac:dyDescent="0.2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 x14ac:dyDescent="0.2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-4ª Divisão - Cisplatina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-4ª Divisão - Cisplatina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5" t="str">
        <f>$AF$24</f>
        <v xml:space="preserve"> GARCIA-SCCP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FARINHA-SPFC </v>
      </c>
      <c r="R181" s="176"/>
      <c r="S181" s="176"/>
      <c r="T181" s="176"/>
      <c r="U181" s="177"/>
      <c r="V181" s="1"/>
      <c r="W181" s="1"/>
      <c r="X181" s="18"/>
    </row>
    <row r="182" spans="1:24" ht="24.95" customHeight="1" x14ac:dyDescent="0.2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 x14ac:dyDescent="0.2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4"/>
      <c r="D187" s="1"/>
      <c r="E187" s="175" t="str">
        <f>$AG$24</f>
        <v xml:space="preserve"> D'ANGELO-SAMZ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CASSIO ANDRE-DAL </v>
      </c>
      <c r="R187" s="176"/>
      <c r="S187" s="176"/>
      <c r="T187" s="176"/>
      <c r="U187" s="177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 x14ac:dyDescent="0.2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 x14ac:dyDescent="0.2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-4ª Divisão - Cisplatina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-4ª Divisão - Cisplatina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5" t="str">
        <f>$AF$26</f>
        <v xml:space="preserve"> VITOR LUIS-CFC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NETO-CMSP </v>
      </c>
      <c r="R197" s="176"/>
      <c r="S197" s="176"/>
      <c r="T197" s="176"/>
      <c r="U197" s="177"/>
      <c r="V197" s="1"/>
      <c r="W197" s="1"/>
      <c r="X197" s="18"/>
    </row>
    <row r="198" spans="1:24" ht="24.95" customHeight="1" x14ac:dyDescent="0.2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 x14ac:dyDescent="0.2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4"/>
      <c r="D203" s="1"/>
      <c r="E203" s="175" t="str">
        <f>$AG$26</f>
        <v xml:space="preserve"> THIAGO CHINA-CMSP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ALEX BAHR-CFC </v>
      </c>
      <c r="R203" s="176"/>
      <c r="S203" s="176"/>
      <c r="T203" s="176"/>
      <c r="U203" s="177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 x14ac:dyDescent="0.2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 x14ac:dyDescent="0.2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-4ª Divisão - Cisplatina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-4ª Divisão - Cisplatina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5" t="str">
        <f>$AF$28</f>
        <v xml:space="preserve"> EDU SANTOS-CMSP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FABINHO-DAL </v>
      </c>
      <c r="R213" s="176"/>
      <c r="S213" s="176"/>
      <c r="T213" s="176"/>
      <c r="U213" s="177"/>
      <c r="V213" s="1"/>
      <c r="W213" s="1"/>
      <c r="X213" s="18"/>
    </row>
    <row r="214" spans="1:24" ht="24.95" customHeight="1" x14ac:dyDescent="0.2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 x14ac:dyDescent="0.2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4"/>
      <c r="D219" s="1"/>
      <c r="E219" s="175" t="str">
        <f>$AG$28</f>
        <v xml:space="preserve"> IVAN LEITE-CMSP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D'ANGELO-SAMZ </v>
      </c>
      <c r="R219" s="176"/>
      <c r="S219" s="176"/>
      <c r="T219" s="176"/>
      <c r="U219" s="177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 x14ac:dyDescent="0.2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 x14ac:dyDescent="0.2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-4ª Divisão - Cisplatina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-4ª Divisão - Cisplatina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5" t="str">
        <f>$AF$30</f>
        <v xml:space="preserve"> TIBAS-DAL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GARCIA-SCCP </v>
      </c>
      <c r="R229" s="176"/>
      <c r="S229" s="176"/>
      <c r="T229" s="176"/>
      <c r="U229" s="177"/>
      <c r="V229" s="1"/>
      <c r="W229" s="1"/>
      <c r="X229" s="18"/>
    </row>
    <row r="230" spans="1:24" ht="24.95" customHeight="1" x14ac:dyDescent="0.2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 x14ac:dyDescent="0.2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4"/>
      <c r="D235" s="1"/>
      <c r="E235" s="175" t="str">
        <f>$AG$30</f>
        <v xml:space="preserve"> CASSIO ANDRE-DAL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FARINHA-SPFC </v>
      </c>
      <c r="R235" s="176"/>
      <c r="S235" s="176"/>
      <c r="T235" s="176"/>
      <c r="U235" s="177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 x14ac:dyDescent="0.2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 x14ac:dyDescent="0.2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-4ª Divisão - Cisplatina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-4ª Divisão - Cisplatina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5" t="str">
        <f>$AF$32</f>
        <v xml:space="preserve"> VITOR LUIS-CFC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THIAGO CHINA-CMSP </v>
      </c>
      <c r="R245" s="176"/>
      <c r="S245" s="176"/>
      <c r="T245" s="176"/>
      <c r="U245" s="177"/>
      <c r="V245" s="1"/>
      <c r="W245" s="1"/>
      <c r="X245" s="18"/>
    </row>
    <row r="246" spans="1:24" ht="24.95" customHeight="1" x14ac:dyDescent="0.2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 x14ac:dyDescent="0.2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4"/>
      <c r="D251" s="1"/>
      <c r="E251" s="175" t="str">
        <f>$AG$32</f>
        <v xml:space="preserve"> FABINHO-DAL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D'ANGELO-SAMZ </v>
      </c>
      <c r="R251" s="176"/>
      <c r="S251" s="176"/>
      <c r="T251" s="176"/>
      <c r="U251" s="177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 x14ac:dyDescent="0.2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 x14ac:dyDescent="0.2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-4ª Divisão - Cisplatina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-4ª Divisão - Cisplatina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5" t="str">
        <f>$AF$34</f>
        <v xml:space="preserve"> NETO-CMSP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EDU SANTOS-CMSP </v>
      </c>
      <c r="R261" s="176"/>
      <c r="S261" s="176"/>
      <c r="T261" s="176"/>
      <c r="U261" s="177"/>
      <c r="V261" s="1"/>
      <c r="W261" s="1"/>
      <c r="X261" s="18"/>
    </row>
    <row r="262" spans="1:24" ht="24.95" customHeight="1" x14ac:dyDescent="0.2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 x14ac:dyDescent="0.2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4"/>
      <c r="D267" s="1"/>
      <c r="E267" s="175" t="str">
        <f>$AG$34</f>
        <v xml:space="preserve"> TIBAS-DAL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GARCIA-SCCP </v>
      </c>
      <c r="R267" s="176"/>
      <c r="S267" s="176"/>
      <c r="T267" s="176"/>
      <c r="U267" s="177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 x14ac:dyDescent="0.2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 x14ac:dyDescent="0.2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-4ª Divisão - Cisplatina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-4ª Divisão - Cisplatina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5" t="str">
        <f>$AF$36</f>
        <v xml:space="preserve"> IVAN LEITE-CMSP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ALEX BAHR-CFC </v>
      </c>
      <c r="R277" s="176"/>
      <c r="S277" s="176"/>
      <c r="T277" s="176"/>
      <c r="U277" s="177"/>
      <c r="V277" s="1"/>
      <c r="W277" s="1"/>
      <c r="X277" s="18"/>
    </row>
    <row r="278" spans="1:24" ht="24.95" customHeight="1" x14ac:dyDescent="0.2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 x14ac:dyDescent="0.2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4"/>
      <c r="D283" s="1"/>
      <c r="E283" s="175" t="str">
        <f>$AG$36</f>
        <v xml:space="preserve"> FARINHA-SPFC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CASSIO ANDRE-DAL </v>
      </c>
      <c r="R283" s="176"/>
      <c r="S283" s="176"/>
      <c r="T283" s="176"/>
      <c r="U283" s="177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 x14ac:dyDescent="0.2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 x14ac:dyDescent="0.2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-4ª Divisão - Cisplatina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-4ª Divisão - Cisplatina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5" t="str">
        <f>$AF$38</f>
        <v xml:space="preserve"> VITOR LUIS-CFC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THIAGO CHINA-CMSP </v>
      </c>
      <c r="R293" s="176"/>
      <c r="S293" s="176"/>
      <c r="T293" s="176"/>
      <c r="U293" s="177"/>
      <c r="V293" s="1"/>
      <c r="W293" s="1"/>
      <c r="X293" s="18"/>
    </row>
    <row r="294" spans="1:24" ht="24.95" customHeight="1" x14ac:dyDescent="0.2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 x14ac:dyDescent="0.2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4"/>
      <c r="D299" s="1"/>
      <c r="E299" s="175" t="str">
        <f>$AG$38</f>
        <v xml:space="preserve"> CASSIO ANDRE-DAL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FABINHO-DAL </v>
      </c>
      <c r="R299" s="176"/>
      <c r="S299" s="176"/>
      <c r="T299" s="176"/>
      <c r="U299" s="177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 x14ac:dyDescent="0.2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 x14ac:dyDescent="0.2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-4ª Divisão - Cisplatina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-4ª Divisão - Cisplatina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5" t="str">
        <f>$AF$40</f>
        <v xml:space="preserve"> NETO-CMSP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EDU SANTOS-CMSP </v>
      </c>
      <c r="R309" s="176"/>
      <c r="S309" s="176"/>
      <c r="T309" s="176"/>
      <c r="U309" s="177"/>
      <c r="V309" s="1"/>
      <c r="W309" s="1"/>
      <c r="X309" s="18"/>
    </row>
    <row r="310" spans="1:24" ht="24.95" customHeight="1" x14ac:dyDescent="0.2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 x14ac:dyDescent="0.2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4"/>
      <c r="D315" s="1"/>
      <c r="E315" s="175" t="str">
        <f>$AG$40</f>
        <v xml:space="preserve"> D'ANGELO-SAMZ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TIBAS-DAL </v>
      </c>
      <c r="R315" s="176"/>
      <c r="S315" s="176"/>
      <c r="T315" s="176"/>
      <c r="U315" s="177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 x14ac:dyDescent="0.2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 x14ac:dyDescent="0.2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-4ª Divisão - Cisplatina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-4ª Divisão - Cisplatina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5" t="str">
        <f>$AF$42</f>
        <v xml:space="preserve"> IVAN LEITE-CMSP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ALEX BAHR-CFC </v>
      </c>
      <c r="R325" s="176"/>
      <c r="S325" s="176"/>
      <c r="T325" s="176"/>
      <c r="U325" s="177"/>
      <c r="V325" s="1"/>
      <c r="W325" s="1"/>
      <c r="X325" s="18"/>
    </row>
    <row r="326" spans="1:24" ht="24.95" customHeight="1" x14ac:dyDescent="0.2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 x14ac:dyDescent="0.2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4"/>
      <c r="D331" s="1"/>
      <c r="E331" s="175" t="str">
        <f>$AG$42</f>
        <v xml:space="preserve"> GARCIA-SCCP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FARINHA-SPFC </v>
      </c>
      <c r="R331" s="176"/>
      <c r="S331" s="176"/>
      <c r="T331" s="176"/>
      <c r="U331" s="177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 x14ac:dyDescent="0.2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 x14ac:dyDescent="0.2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-4ª Divisão - Cisplatina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-4ª Divisão - Cisplatina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5" t="str">
        <f>$AF$44</f>
        <v xml:space="preserve"> VITOR LUIS-CFC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THIAGO CHINA-CMSP </v>
      </c>
      <c r="R341" s="176"/>
      <c r="S341" s="176"/>
      <c r="T341" s="176"/>
      <c r="U341" s="177"/>
      <c r="V341" s="1"/>
      <c r="W341" s="1"/>
      <c r="X341" s="18"/>
    </row>
    <row r="342" spans="1:24" ht="24.95" customHeight="1" x14ac:dyDescent="0.2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 x14ac:dyDescent="0.2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4"/>
      <c r="D347" s="1"/>
      <c r="E347" s="175" t="str">
        <f>$AG$44</f>
        <v xml:space="preserve"> FARINHA-SPFC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CASSIO ANDRE-DAL </v>
      </c>
      <c r="R347" s="176"/>
      <c r="S347" s="176"/>
      <c r="T347" s="176"/>
      <c r="U347" s="177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 x14ac:dyDescent="0.2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 x14ac:dyDescent="0.2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-4ª Divisão - Cisplatina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-4ª Divisão - Cisplatina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5" t="str">
        <f>$AF$46</f>
        <v xml:space="preserve"> NETO-CMSP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EDU SANTOS-CMSP </v>
      </c>
      <c r="R357" s="176"/>
      <c r="S357" s="176"/>
      <c r="T357" s="176"/>
      <c r="U357" s="177"/>
      <c r="V357" s="1"/>
      <c r="W357" s="1"/>
      <c r="X357" s="18"/>
    </row>
    <row r="358" spans="1:24" ht="24.95" customHeight="1" x14ac:dyDescent="0.2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 x14ac:dyDescent="0.2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4"/>
      <c r="D363" s="1"/>
      <c r="E363" s="175" t="str">
        <f>$AG$46</f>
        <v xml:space="preserve"> FABINHO-DAL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D'ANGELO-SAMZ </v>
      </c>
      <c r="R363" s="176"/>
      <c r="S363" s="176"/>
      <c r="T363" s="176"/>
      <c r="U363" s="177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 x14ac:dyDescent="0.2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 x14ac:dyDescent="0.2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-4ª Divisão - Cisplatina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-4ª Divisão - Cisplatina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5" t="str">
        <f>$AF$48</f>
        <v xml:space="preserve"> IVAN LEITE-CMSP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ALEX BAHR-CFC </v>
      </c>
      <c r="R373" s="176"/>
      <c r="S373" s="176"/>
      <c r="T373" s="176"/>
      <c r="U373" s="177"/>
      <c r="V373" s="1"/>
      <c r="W373" s="1"/>
      <c r="X373" s="18"/>
    </row>
    <row r="374" spans="1:24" ht="24.95" customHeight="1" x14ac:dyDescent="0.2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 x14ac:dyDescent="0.2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4"/>
      <c r="D379" s="1"/>
      <c r="E379" s="175" t="str">
        <f>$AG$48</f>
        <v xml:space="preserve"> TIBAS-DAL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GARCIA-SCCP </v>
      </c>
      <c r="R379" s="176"/>
      <c r="S379" s="176"/>
      <c r="T379" s="176"/>
      <c r="U379" s="177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 x14ac:dyDescent="0.2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 x14ac:dyDescent="0.2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-4ª Divisão - Cisplatina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-4ª Divisão - Cisplatina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5" t="str">
        <f>$AF$50</f>
        <v xml:space="preserve"> VITOR LUIS-CFC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THIAGO CHINA-CMSP </v>
      </c>
      <c r="R389" s="176"/>
      <c r="S389" s="176"/>
      <c r="T389" s="176"/>
      <c r="U389" s="177"/>
      <c r="V389" s="1"/>
      <c r="W389" s="1"/>
      <c r="X389" s="18"/>
    </row>
    <row r="390" spans="1:24" ht="24.95" customHeight="1" x14ac:dyDescent="0.2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 x14ac:dyDescent="0.2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4"/>
      <c r="D395" s="1"/>
      <c r="E395" s="175" t="str">
        <f>$AG$50</f>
        <v xml:space="preserve"> GARCIA-SCCP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FARINHA-SPFC </v>
      </c>
      <c r="R395" s="176"/>
      <c r="S395" s="176"/>
      <c r="T395" s="176"/>
      <c r="U395" s="177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 x14ac:dyDescent="0.2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 x14ac:dyDescent="0.2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-4ª Divisão - Cisplatina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-4ª Divisão - Cisplatina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5" t="str">
        <f>$AF$52</f>
        <v xml:space="preserve"> NETO-CMSP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EDU SANTOS-CMSP </v>
      </c>
      <c r="R405" s="176"/>
      <c r="S405" s="176"/>
      <c r="T405" s="176"/>
      <c r="U405" s="177"/>
      <c r="V405" s="1"/>
      <c r="W405" s="1"/>
      <c r="X405" s="18"/>
    </row>
    <row r="406" spans="1:24" ht="24.95" customHeight="1" x14ac:dyDescent="0.2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 x14ac:dyDescent="0.2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4"/>
      <c r="D411" s="1"/>
      <c r="E411" s="175" t="str">
        <f>$AG$52</f>
        <v xml:space="preserve"> CASSIO ANDRE-DAL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FABINHO-DAL </v>
      </c>
      <c r="R411" s="176"/>
      <c r="S411" s="176"/>
      <c r="T411" s="176"/>
      <c r="U411" s="177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 x14ac:dyDescent="0.2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 x14ac:dyDescent="0.2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-4ª Divisão - Cisplatina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-4ª Divisão - Cisplatina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5" t="str">
        <f>$AF$54</f>
        <v xml:space="preserve"> IVAN LEITE-CMSP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ALEX BAHR-CFC </v>
      </c>
      <c r="R421" s="176"/>
      <c r="S421" s="176"/>
      <c r="T421" s="176"/>
      <c r="U421" s="177"/>
      <c r="V421" s="1"/>
      <c r="W421" s="1"/>
      <c r="X421" s="18"/>
    </row>
    <row r="422" spans="1:24" ht="24.95" customHeight="1" x14ac:dyDescent="0.2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 x14ac:dyDescent="0.2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4"/>
      <c r="D427" s="1"/>
      <c r="E427" s="175" t="str">
        <f>$AG$54</f>
        <v xml:space="preserve"> D'ANGELO-SAMZ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TIBAS-DAL </v>
      </c>
      <c r="R427" s="176"/>
      <c r="S427" s="176"/>
      <c r="T427" s="176"/>
      <c r="U427" s="177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 x14ac:dyDescent="0.2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 x14ac:dyDescent="0.2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-4ª Divisão - Cisplatina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-4ª Divisão - Cisplatina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5" t="str">
        <f>$AF$56</f>
        <v xml:space="preserve"> VITOR LUIS-CFC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THIAGO CHINA-CMSP </v>
      </c>
      <c r="R437" s="176"/>
      <c r="S437" s="176"/>
      <c r="T437" s="176"/>
      <c r="U437" s="177"/>
      <c r="V437" s="1"/>
      <c r="W437" s="1"/>
      <c r="X437" s="18"/>
    </row>
    <row r="438" spans="1:24" ht="24.95" customHeight="1" x14ac:dyDescent="0.2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 x14ac:dyDescent="0.2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4"/>
      <c r="D443" s="1"/>
      <c r="E443" s="175" t="str">
        <f>$AG$56</f>
        <v xml:space="preserve"> TIBAS-DAL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GARCIA-SCCP </v>
      </c>
      <c r="R443" s="176"/>
      <c r="S443" s="176"/>
      <c r="T443" s="176"/>
      <c r="U443" s="177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 x14ac:dyDescent="0.2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 x14ac:dyDescent="0.2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-4ª Divisão - Cisplatina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-4ª Divisão - Cisplatina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5" t="str">
        <f>$AF$58</f>
        <v xml:space="preserve"> NETO-CMSP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EDU SANTOS-CMSP </v>
      </c>
      <c r="R453" s="176"/>
      <c r="S453" s="176"/>
      <c r="T453" s="176"/>
      <c r="U453" s="177"/>
      <c r="V453" s="1"/>
      <c r="W453" s="1"/>
      <c r="X453" s="18"/>
    </row>
    <row r="454" spans="1:24" ht="24.95" customHeight="1" x14ac:dyDescent="0.2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 x14ac:dyDescent="0.2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4"/>
      <c r="D459" s="1"/>
      <c r="E459" s="175" t="str">
        <f>$AG$58</f>
        <v xml:space="preserve"> FARINHA-SPFC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CASSIO ANDRE-DAL </v>
      </c>
      <c r="R459" s="176"/>
      <c r="S459" s="176"/>
      <c r="T459" s="176"/>
      <c r="U459" s="177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 x14ac:dyDescent="0.2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 x14ac:dyDescent="0.2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-4ª Divisão - Cisplatina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-4ª Divisão - Cisplatina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5" t="str">
        <f>$AF$60</f>
        <v xml:space="preserve"> IVAN LEITE-CMSP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ALEX BAHR-CFC </v>
      </c>
      <c r="R469" s="176"/>
      <c r="S469" s="176"/>
      <c r="T469" s="176"/>
      <c r="U469" s="177"/>
      <c r="V469" s="1"/>
      <c r="W469" s="1"/>
      <c r="X469" s="18"/>
    </row>
    <row r="470" spans="1:24" ht="24.95" customHeight="1" x14ac:dyDescent="0.2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 x14ac:dyDescent="0.2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4"/>
      <c r="D475" s="1"/>
      <c r="E475" s="175" t="str">
        <f>$AG$60</f>
        <v xml:space="preserve"> FABINHO-DAL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D'ANGELO-SAMZ </v>
      </c>
      <c r="R475" s="176"/>
      <c r="S475" s="176"/>
      <c r="T475" s="176"/>
      <c r="U475" s="177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 x14ac:dyDescent="0.2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 x14ac:dyDescent="0.2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-4ª Divisão - Cisplatina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-4ª Divisão - Cisplatina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5" t="str">
        <f>$AF$62</f>
        <v xml:space="preserve"> VITOR LUIS-CFC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THIAGO CHINA-CMSP </v>
      </c>
      <c r="R485" s="176"/>
      <c r="S485" s="176"/>
      <c r="T485" s="176"/>
      <c r="U485" s="177"/>
      <c r="V485" s="1"/>
      <c r="W485" s="1"/>
      <c r="X485" s="18"/>
    </row>
    <row r="486" spans="1:24" ht="24.95" customHeight="1" x14ac:dyDescent="0.2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 x14ac:dyDescent="0.2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4"/>
      <c r="D491" s="1"/>
      <c r="E491" s="175" t="str">
        <f>$AG$62</f>
        <v xml:space="preserve"> D'ANGELO-SAMZ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TIBAS-DAL </v>
      </c>
      <c r="R491" s="176"/>
      <c r="S491" s="176"/>
      <c r="T491" s="176"/>
      <c r="U491" s="177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 x14ac:dyDescent="0.2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 x14ac:dyDescent="0.2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-4ª Divisão - Cisplatina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-4ª Divisão - Cisplatina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5" t="str">
        <f>$AF$64</f>
        <v xml:space="preserve"> NETO-CMSP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EDU SANTOS-CMSP </v>
      </c>
      <c r="R501" s="176"/>
      <c r="S501" s="176"/>
      <c r="T501" s="176"/>
      <c r="U501" s="177"/>
      <c r="V501" s="1"/>
      <c r="W501" s="1"/>
      <c r="X501" s="18"/>
    </row>
    <row r="502" spans="1:24" ht="24.95" customHeight="1" x14ac:dyDescent="0.2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 x14ac:dyDescent="0.2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4"/>
      <c r="D507" s="1"/>
      <c r="E507" s="175" t="str">
        <f>$AG$64</f>
        <v xml:space="preserve"> GARCIA-SCCP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FARINHA-SPFC </v>
      </c>
      <c r="R507" s="176"/>
      <c r="S507" s="176"/>
      <c r="T507" s="176"/>
      <c r="U507" s="177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 x14ac:dyDescent="0.2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 x14ac:dyDescent="0.2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-4ª Divisão - Cisplatina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-4ª Divisão - Cisplatina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5" t="str">
        <f>$AF$66</f>
        <v xml:space="preserve"> IVAN LEITE-CMSP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ALEX BAHR-CFC </v>
      </c>
      <c r="R517" s="176"/>
      <c r="S517" s="176"/>
      <c r="T517" s="176"/>
      <c r="U517" s="177"/>
      <c r="V517" s="1"/>
      <c r="W517" s="1"/>
      <c r="X517" s="18"/>
    </row>
    <row r="518" spans="1:24" ht="24.95" customHeight="1" x14ac:dyDescent="0.2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 x14ac:dyDescent="0.2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4"/>
      <c r="D523" s="1"/>
      <c r="E523" s="175" t="str">
        <f>$AG$66</f>
        <v xml:space="preserve"> CASSIO ANDRE-DAL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FABINHO-DAL </v>
      </c>
      <c r="R523" s="176"/>
      <c r="S523" s="176"/>
      <c r="T523" s="176"/>
      <c r="U523" s="177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 x14ac:dyDescent="0.2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 x14ac:dyDescent="0.2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User</cp:lastModifiedBy>
  <cp:lastPrinted>2025-07-07T14:52:20Z</cp:lastPrinted>
  <dcterms:created xsi:type="dcterms:W3CDTF">1997-10-28T14:25:32Z</dcterms:created>
  <dcterms:modified xsi:type="dcterms:W3CDTF">2026-07-01T12:31:06Z</dcterms:modified>
</cp:coreProperties>
</file>