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2" sheetId="1" r:id="rId5"/>
    <sheet state="visible" name="SL" sheetId="2" r:id="rId6"/>
    <sheet state="visible" name="CD" sheetId="3" r:id="rId7"/>
    <sheet state="visible" name="Mesas" sheetId="4" r:id="rId8"/>
  </sheets>
  <definedNames>
    <definedName localSheetId="3" name="Print_Area_MI">#REF!</definedName>
    <definedName name="Print_Area_MI">#REF!</definedName>
  </definedNames>
  <calcPr/>
</workbook>
</file>

<file path=xl/sharedStrings.xml><?xml version="1.0" encoding="utf-8"?>
<sst xmlns="http://schemas.openxmlformats.org/spreadsheetml/2006/main" count="480" uniqueCount="87">
  <si>
    <t xml:space="preserve"> </t>
  </si>
  <si>
    <t>F.P.F.M. - Taça São Paulo - 2026</t>
  </si>
  <si>
    <t>Adulto -3ª Divisão - Círculo Militar</t>
  </si>
  <si>
    <t xml:space="preserve"> 04-JUL-2026</t>
  </si>
  <si>
    <t>Botonistas / Clubes</t>
  </si>
  <si>
    <t>&gt;&gt;&gt; Atenção &lt;&lt;&lt;</t>
  </si>
  <si>
    <t>BRUNO VASC.</t>
  </si>
  <si>
    <t>SPFC</t>
  </si>
  <si>
    <t>PC</t>
  </si>
  <si>
    <t>DI CICCO</t>
  </si>
  <si>
    <t>SEP</t>
  </si>
  <si>
    <t>ZERO</t>
  </si>
  <si>
    <t>SCCP</t>
  </si>
  <si>
    <t>1) Colocar os jogadores da mesma cidade nas posições 1 a 6, e 7 a 12.</t>
  </si>
  <si>
    <t>DUDA</t>
  </si>
  <si>
    <t>LEO RODRIGUES</t>
  </si>
  <si>
    <t>RAFAEL SANTOS</t>
  </si>
  <si>
    <t>CMSP</t>
  </si>
  <si>
    <t>ARTHURZINHO</t>
  </si>
  <si>
    <t>2) As súmulas são geradas automaticamente na guia "SL".</t>
  </si>
  <si>
    <t>GUTO</t>
  </si>
  <si>
    <t>ECSB</t>
  </si>
  <si>
    <t>DIEGO BANFI</t>
  </si>
  <si>
    <t>RENAN G.</t>
  </si>
  <si>
    <t>MFC</t>
  </si>
  <si>
    <t>FRANCISCO JR</t>
  </si>
  <si>
    <t>*Jogadores da mesma cidade --&gt; colocar de 1 a 4, e 5 a 8, 9 a 12, e 13 a 16.</t>
  </si>
  <si>
    <t>Resumo Geral</t>
  </si>
  <si>
    <t>Resumo para Organização</t>
  </si>
  <si>
    <t>Class</t>
  </si>
  <si>
    <t>Botonistas</t>
  </si>
  <si>
    <t>J</t>
  </si>
  <si>
    <t>PG.</t>
  </si>
  <si>
    <t>V</t>
  </si>
  <si>
    <t>E</t>
  </si>
  <si>
    <t>D</t>
  </si>
  <si>
    <t>GP</t>
  </si>
  <si>
    <t>GC</t>
  </si>
  <si>
    <t>SG</t>
  </si>
  <si>
    <t>PG</t>
  </si>
  <si>
    <t>Ord</t>
  </si>
  <si>
    <t>Chave Sort</t>
  </si>
  <si>
    <t>Data</t>
  </si>
  <si>
    <r>
      <rPr>
        <rFont val="Arial"/>
        <b/>
        <color theme="1"/>
        <sz val="12.0"/>
      </rPr>
      <t xml:space="preserve">Resumo tabela da </t>
    </r>
    <r>
      <rPr>
        <rFont val="Times New Roman"/>
        <b val="0"/>
        <color rgb="FF0000FF"/>
        <sz val="10.0"/>
      </rPr>
      <t>ESQUERDA</t>
    </r>
  </si>
  <si>
    <r>
      <rPr>
        <rFont val="Arial"/>
        <b/>
        <color theme="1"/>
        <sz val="12.0"/>
      </rPr>
      <t xml:space="preserve">Resumo tabela da </t>
    </r>
    <r>
      <rPr>
        <rFont val="Times New Roman"/>
        <b val="0"/>
        <color rgb="FF0000FF"/>
        <sz val="10.0"/>
      </rPr>
      <t>DIREITA</t>
    </r>
  </si>
  <si>
    <t>Rd.</t>
  </si>
  <si>
    <t>Hr.</t>
  </si>
  <si>
    <t>Ms</t>
  </si>
  <si>
    <t>Jogos</t>
  </si>
  <si>
    <t>JOG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</si>
  <si>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</si>
  <si>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</si>
  <si>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</si>
  <si>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</si>
  <si>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</si>
  <si>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</si>
  <si>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</si>
  <si>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</si>
  <si>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</si>
  <si>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</si>
  <si>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</si>
  <si>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</si>
  <si>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</si>
  <si>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</si>
  <si>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</si>
  <si>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</si>
  <si>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</si>
  <si>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</si>
  <si>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</si>
  <si>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</si>
  <si>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</si>
  <si>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</si>
  <si>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</si>
  <si>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</si>
  <si>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</si>
  <si>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</si>
  <si>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Serão respeitados os seguintes critérios de desempate, pela ordem: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</si>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</sst>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General_)"/>
    <numFmt numFmtId="165" formatCode="0_);\(0\)"/>
    <numFmt numFmtId="166" formatCode="_(* #,##0.00_);_(* \(#,##0.00\);_(* &quot;-&quot;??_);_(@_)"/>
    <numFmt numFmtId="167" formatCode="dd/mm/yy_)"/>
    <numFmt numFmtId="168" formatCode=";;;"/>
  </numFmts>
  <fonts count="27">
    <font>
      <sz val="10.0"/>
      <color rgb="FF000000"/>
      <name val="Times New Roman"/>
      <scheme val="minor"/>
    </font>
    <font>
      <sz val="10.0"/>
      <color theme="1"/>
      <name val="Arial"/>
    </font>
    <font>
      <b/>
      <sz val="18.0"/>
      <color theme="1"/>
      <name val="Arial"/>
    </font>
    <font>
      <sz val="18.0"/>
      <color theme="1"/>
      <name val="Arial"/>
    </font>
    <font>
      <sz val="12.0"/>
      <color theme="1"/>
      <name val="Arial"/>
    </font>
    <font>
      <b/>
      <sz val="16.0"/>
      <color theme="1"/>
      <name val="Arial"/>
    </font>
    <font>
      <sz val="16.0"/>
      <color theme="1"/>
      <name val="Arial"/>
    </font>
    <font>
      <b/>
      <sz val="12.0"/>
      <color theme="1"/>
      <name val="Arial"/>
    </font>
    <font/>
    <font>
      <b/>
      <sz val="12.0"/>
      <color rgb="FFFFFFFF"/>
      <name val="Arial"/>
    </font>
    <font>
      <sz val="12.0"/>
      <color rgb="FFFFFFFF"/>
      <name val="Arial"/>
    </font>
    <font>
      <sz val="10.0"/>
      <color rgb="FFFFFFFF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9.0"/>
      <color theme="1"/>
      <name val="Arial"/>
    </font>
    <font>
      <sz val="14.0"/>
      <color theme="1"/>
      <name val="Arial"/>
    </font>
    <font>
      <sz val="9.0"/>
      <color theme="1"/>
      <name val="Arial"/>
    </font>
    <font>
      <b/>
      <sz val="10.0"/>
      <color theme="1"/>
      <name val="Arial"/>
    </font>
    <font>
      <b/>
      <sz val="10.0"/>
      <color rgb="FFFFFFFF"/>
      <name val="Arial"/>
    </font>
    <font>
      <b/>
      <sz val="14.0"/>
      <color theme="1"/>
      <name val="Arial"/>
    </font>
    <font>
      <sz val="9.0"/>
      <color rgb="FFFFFFFF"/>
      <name val="Arial"/>
    </font>
    <font>
      <sz val="10.0"/>
      <color theme="1"/>
      <name val="Times New Roman"/>
    </font>
    <font>
      <sz val="20.0"/>
      <color theme="1"/>
      <name val="Arial"/>
    </font>
    <font>
      <sz val="36.0"/>
      <color theme="1"/>
      <name val="Arial"/>
    </font>
    <font>
      <sz val="10.0"/>
      <color rgb="FFFFFFFF"/>
      <name val="Times New Roman"/>
    </font>
    <font>
      <b/>
      <sz val="10.0"/>
      <color theme="1"/>
      <name val="Calibri"/>
    </font>
    <font>
      <sz val="10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  <fill>
      <patternFill patternType="solid">
        <fgColor rgb="FFE3E3E3"/>
        <bgColor rgb="FFE3E3E3"/>
      </patternFill>
    </fill>
    <fill>
      <patternFill patternType="solid">
        <fgColor rgb="FFFFFF00"/>
        <bgColor rgb="FFFFFF00"/>
      </patternFill>
    </fill>
    <fill>
      <patternFill patternType="solid">
        <fgColor rgb="FF008000"/>
        <bgColor rgb="FF008000"/>
      </patternFill>
    </fill>
    <fill>
      <patternFill patternType="solid">
        <fgColor rgb="FFCCFFCC"/>
        <bgColor rgb="FFCCFFCC"/>
      </patternFill>
    </fill>
    <fill>
      <patternFill patternType="solid">
        <fgColor rgb="FFFFCC00"/>
        <bgColor rgb="FFFFCC00"/>
      </patternFill>
    </fill>
    <fill>
      <patternFill patternType="solid">
        <fgColor rgb="FFFFFFCC"/>
        <bgColor rgb="FFFFFFCC"/>
      </patternFill>
    </fill>
  </fills>
  <borders count="23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</border>
    <border>
      <right style="hair">
        <color rgb="FF000000"/>
      </right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/>
      <top/>
      <bottom style="hair">
        <color rgb="FF000000"/>
      </bottom>
    </border>
    <border>
      <top/>
      <bottom style="hair">
        <color rgb="FF000000"/>
      </bottom>
    </border>
    <border>
      <right/>
      <top/>
      <bottom style="hair">
        <color rgb="FF000000"/>
      </bottom>
    </border>
    <border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</border>
  </borders>
  <cellStyleXfs count="1">
    <xf borderId="0" fillId="0" fontId="0" numFmtId="164" applyAlignment="1" applyFont="1" applyNumberFormat="1"/>
  </cellStyleXfs>
  <cellXfs count="141">
    <xf borderId="0" fillId="0" fontId="0" numFmtId="164" xfId="0" applyAlignment="1" applyFont="1" applyNumberFormat="1">
      <alignment readingOrder="0" shrinkToFit="0" vertical="bottom" wrapText="0"/>
    </xf>
    <xf borderId="0" fillId="0" fontId="1" numFmtId="164" xfId="0" applyFont="1" applyNumberFormat="1"/>
    <xf quotePrefix="1" borderId="0" fillId="0" fontId="2" numFmtId="164" xfId="0" applyAlignment="1" applyFont="1" applyNumberFormat="1">
      <alignment horizontal="center"/>
    </xf>
    <xf borderId="0" fillId="0" fontId="3" numFmtId="164" xfId="0" applyAlignment="1" applyFont="1" applyNumberFormat="1">
      <alignment horizontal="center"/>
    </xf>
    <xf borderId="0" fillId="0" fontId="4" numFmtId="0" xfId="0" applyFont="1"/>
    <xf borderId="0" fillId="0" fontId="1" numFmtId="164" xfId="0" applyAlignment="1" applyFont="1" applyNumberFormat="1">
      <alignment horizontal="center"/>
    </xf>
    <xf quotePrefix="1" borderId="0" fillId="0" fontId="2" numFmtId="164" xfId="0" applyAlignment="1" applyFont="1" applyNumberFormat="1">
      <alignment horizontal="left"/>
    </xf>
    <xf quotePrefix="1" borderId="0" fillId="0" fontId="2" numFmtId="164" xfId="0" applyAlignment="1" applyFont="1" applyNumberFormat="1">
      <alignment horizontal="right"/>
    </xf>
    <xf borderId="0" fillId="0" fontId="5" numFmtId="164" xfId="0" applyAlignment="1" applyFont="1" applyNumberFormat="1">
      <alignment horizontal="center"/>
    </xf>
    <xf borderId="0" fillId="0" fontId="6" numFmtId="164" xfId="0" applyAlignment="1" applyFont="1" applyNumberFormat="1">
      <alignment horizontal="center"/>
    </xf>
    <xf quotePrefix="1" borderId="1" fillId="2" fontId="7" numFmtId="164" xfId="0" applyAlignment="1" applyBorder="1" applyFill="1" applyFont="1" applyNumberFormat="1">
      <alignment horizontal="center" vertical="center"/>
    </xf>
    <xf borderId="2" fillId="0" fontId="8" numFmtId="0" xfId="0" applyBorder="1" applyFont="1"/>
    <xf borderId="3" fillId="0" fontId="8" numFmtId="0" xfId="0" applyBorder="1" applyFont="1"/>
    <xf borderId="4" fillId="3" fontId="9" numFmtId="164" xfId="0" applyBorder="1" applyFill="1" applyFont="1" applyNumberFormat="1"/>
    <xf borderId="5" fillId="3" fontId="10" numFmtId="0" xfId="0" applyBorder="1" applyFont="1"/>
    <xf borderId="5" fillId="3" fontId="11" numFmtId="164" xfId="0" applyBorder="1" applyFont="1" applyNumberFormat="1"/>
    <xf borderId="6" fillId="3" fontId="10" numFmtId="0" xfId="0" applyBorder="1" applyFont="1"/>
    <xf borderId="7" fillId="2" fontId="12" numFmtId="164" xfId="0" applyAlignment="1" applyBorder="1" applyFont="1" applyNumberFormat="1">
      <alignment horizontal="center" vertical="center"/>
    </xf>
    <xf borderId="1" fillId="0" fontId="13" numFmtId="164" xfId="0" applyAlignment="1" applyBorder="1" applyFont="1" applyNumberFormat="1">
      <alignment horizontal="left" vertical="center"/>
    </xf>
    <xf borderId="1" fillId="0" fontId="13" numFmtId="164" xfId="0" applyAlignment="1" applyBorder="1" applyFont="1" applyNumberFormat="1">
      <alignment horizontal="center" vertical="center"/>
    </xf>
    <xf borderId="0" fillId="0" fontId="5" numFmtId="164" xfId="0" applyAlignment="1" applyFont="1" applyNumberFormat="1">
      <alignment horizontal="left"/>
    </xf>
    <xf borderId="0" fillId="0" fontId="1" numFmtId="164" xfId="0" applyAlignment="1" applyFont="1" applyNumberFormat="1">
      <alignment horizontal="left"/>
    </xf>
    <xf borderId="8" fillId="0" fontId="4" numFmtId="164" xfId="0" applyAlignment="1" applyBorder="1" applyFont="1" applyNumberFormat="1">
      <alignment horizontal="left"/>
    </xf>
    <xf borderId="9" fillId="0" fontId="4" numFmtId="0" xfId="0" applyBorder="1" applyFont="1"/>
    <xf borderId="9" fillId="0" fontId="1" numFmtId="164" xfId="0" applyAlignment="1" applyBorder="1" applyFont="1" applyNumberFormat="1">
      <alignment horizontal="left"/>
    </xf>
    <xf borderId="10" fillId="0" fontId="4" numFmtId="0" xfId="0" applyBorder="1" applyFont="1"/>
    <xf borderId="11" fillId="0" fontId="4" numFmtId="164" xfId="0" applyAlignment="1" applyBorder="1" applyFont="1" applyNumberFormat="1">
      <alignment horizontal="left"/>
    </xf>
    <xf borderId="12" fillId="0" fontId="4" numFmtId="0" xfId="0" applyBorder="1" applyFont="1"/>
    <xf borderId="13" fillId="0" fontId="4" numFmtId="164" xfId="0" applyAlignment="1" applyBorder="1" applyFont="1" applyNumberFormat="1">
      <alignment horizontal="left"/>
    </xf>
    <xf borderId="14" fillId="0" fontId="4" numFmtId="0" xfId="0" applyBorder="1" applyFont="1"/>
    <xf borderId="14" fillId="0" fontId="1" numFmtId="164" xfId="0" applyAlignment="1" applyBorder="1" applyFont="1" applyNumberFormat="1">
      <alignment horizontal="left"/>
    </xf>
    <xf borderId="15" fillId="0" fontId="4" numFmtId="0" xfId="0" applyBorder="1" applyFont="1"/>
    <xf borderId="0" fillId="0" fontId="1" numFmtId="165" xfId="0" applyFont="1" applyNumberFormat="1"/>
    <xf quotePrefix="1" borderId="0" fillId="0" fontId="13" numFmtId="164" xfId="0" applyAlignment="1" applyFont="1" applyNumberFormat="1">
      <alignment horizontal="left" vertical="center"/>
    </xf>
    <xf borderId="0" fillId="0" fontId="4" numFmtId="164" xfId="0" applyAlignment="1" applyFont="1" applyNumberFormat="1">
      <alignment horizontal="center" vertical="center"/>
    </xf>
    <xf borderId="0" fillId="0" fontId="12" numFmtId="164" xfId="0" applyAlignment="1" applyFont="1" applyNumberFormat="1">
      <alignment horizontal="center" vertical="center"/>
    </xf>
    <xf borderId="1" fillId="2" fontId="7" numFmtId="0" xfId="0" applyAlignment="1" applyBorder="1" applyFont="1">
      <alignment horizontal="center" vertical="center"/>
    </xf>
    <xf borderId="16" fillId="2" fontId="7" numFmtId="0" xfId="0" applyAlignment="1" applyBorder="1" applyFont="1">
      <alignment horizontal="center" vertical="center"/>
    </xf>
    <xf borderId="17" fillId="0" fontId="8" numFmtId="0" xfId="0" applyBorder="1" applyFont="1"/>
    <xf borderId="18" fillId="0" fontId="8" numFmtId="0" xfId="0" applyBorder="1" applyFont="1"/>
    <xf borderId="1" fillId="2" fontId="7" numFmtId="164" xfId="0" applyAlignment="1" applyBorder="1" applyFont="1" applyNumberFormat="1">
      <alignment horizontal="center" vertical="center"/>
    </xf>
    <xf borderId="1" fillId="2" fontId="7" numFmtId="164" xfId="0" applyAlignment="1" applyBorder="1" applyFont="1" applyNumberFormat="1">
      <alignment horizontal="left" vertical="center"/>
    </xf>
    <xf borderId="19" fillId="0" fontId="8" numFmtId="0" xfId="0" applyBorder="1" applyFont="1"/>
    <xf borderId="5" fillId="2" fontId="7" numFmtId="164" xfId="0" applyAlignment="1" applyBorder="1" applyFont="1" applyNumberFormat="1">
      <alignment horizontal="center" vertical="center"/>
    </xf>
    <xf borderId="6" fillId="2" fontId="1" numFmtId="164" xfId="0" applyBorder="1" applyFont="1" applyNumberFormat="1"/>
    <xf borderId="0" fillId="0" fontId="7" numFmtId="164" xfId="0" applyAlignment="1" applyFont="1" applyNumberFormat="1">
      <alignment horizontal="center" vertical="center"/>
    </xf>
    <xf borderId="1" fillId="4" fontId="14" numFmtId="164" xfId="0" applyAlignment="1" applyBorder="1" applyFill="1" applyFont="1" applyNumberFormat="1">
      <alignment horizontal="center" vertical="center"/>
    </xf>
    <xf borderId="1" fillId="0" fontId="15" numFmtId="165" xfId="0" applyAlignment="1" applyBorder="1" applyFont="1" applyNumberFormat="1">
      <alignment horizontal="center" vertical="center"/>
    </xf>
    <xf borderId="1" fillId="0" fontId="4" numFmtId="0" xfId="0" applyAlignment="1" applyBorder="1" applyFont="1">
      <alignment horizontal="left" vertical="center"/>
    </xf>
    <xf borderId="2" fillId="0" fontId="4" numFmtId="0" xfId="0" applyAlignment="1" applyBorder="1" applyFont="1">
      <alignment horizontal="left" vertical="center"/>
    </xf>
    <xf borderId="3" fillId="0" fontId="4" numFmtId="0" xfId="0" applyAlignment="1" applyBorder="1" applyFont="1">
      <alignment horizontal="left" vertical="center"/>
    </xf>
    <xf borderId="1" fillId="0" fontId="4" numFmtId="165" xfId="0" applyAlignment="1" applyBorder="1" applyFont="1" applyNumberFormat="1">
      <alignment horizontal="center" vertical="center"/>
    </xf>
    <xf borderId="0" fillId="0" fontId="1" numFmtId="164" xfId="0" applyAlignment="1" applyFont="1" applyNumberFormat="1">
      <alignment horizontal="center" vertical="center"/>
    </xf>
    <xf borderId="1" fillId="4" fontId="16" numFmtId="166" xfId="0" applyAlignment="1" applyBorder="1" applyFont="1" applyNumberFormat="1">
      <alignment horizontal="center" vertical="center"/>
    </xf>
    <xf borderId="0" fillId="0" fontId="3" numFmtId="164" xfId="0" applyAlignment="1" applyFont="1" applyNumberFormat="1">
      <alignment horizontal="left"/>
    </xf>
    <xf borderId="0" fillId="0" fontId="3" numFmtId="164" xfId="0" applyAlignment="1" applyFont="1" applyNumberFormat="1">
      <alignment horizontal="right"/>
    </xf>
    <xf borderId="1" fillId="0" fontId="7" numFmtId="167" xfId="0" applyAlignment="1" applyBorder="1" applyFont="1" applyNumberFormat="1">
      <alignment horizontal="center" vertical="center"/>
    </xf>
    <xf borderId="0" fillId="0" fontId="7" numFmtId="0" xfId="0" applyAlignment="1" applyFont="1">
      <alignment horizontal="center"/>
    </xf>
    <xf quotePrefix="1" borderId="7" fillId="2" fontId="7" numFmtId="164" xfId="0" applyAlignment="1" applyBorder="1" applyFont="1" applyNumberFormat="1">
      <alignment horizontal="center" vertical="center"/>
    </xf>
    <xf borderId="7" fillId="0" fontId="4" numFmtId="164" xfId="0" applyAlignment="1" applyBorder="1" applyFont="1" applyNumberFormat="1">
      <alignment horizontal="center" vertical="center"/>
    </xf>
    <xf borderId="0" fillId="0" fontId="1" numFmtId="164" xfId="0" applyAlignment="1" applyFont="1" applyNumberFormat="1">
      <alignment vertical="center"/>
    </xf>
    <xf borderId="0" fillId="0" fontId="17" numFmtId="164" xfId="0" applyAlignment="1" applyFont="1" applyNumberFormat="1">
      <alignment horizontal="center" vertical="center"/>
    </xf>
    <xf quotePrefix="1" borderId="7" fillId="2" fontId="17" numFmtId="164" xfId="0" applyAlignment="1" applyBorder="1" applyFont="1" applyNumberFormat="1">
      <alignment horizontal="center" vertical="center"/>
    </xf>
    <xf borderId="1" fillId="0" fontId="4" numFmtId="20" xfId="0" applyAlignment="1" applyBorder="1" applyFont="1" applyNumberFormat="1">
      <alignment horizontal="center" vertical="center"/>
    </xf>
    <xf borderId="7" fillId="5" fontId="17" numFmtId="164" xfId="0" applyAlignment="1" applyBorder="1" applyFill="1" applyFont="1" applyNumberFormat="1">
      <alignment vertical="center"/>
    </xf>
    <xf borderId="7" fillId="0" fontId="7" numFmtId="164" xfId="0" applyAlignment="1" applyBorder="1" applyFont="1" applyNumberFormat="1">
      <alignment horizontal="center" vertical="center"/>
    </xf>
    <xf borderId="0" fillId="0" fontId="1" numFmtId="164" xfId="0" applyAlignment="1" applyFont="1" applyNumberFormat="1">
      <alignment horizontal="right" vertical="center"/>
    </xf>
    <xf borderId="0" fillId="0" fontId="17" numFmtId="164" xfId="0" applyAlignment="1" applyFont="1" applyNumberFormat="1">
      <alignment vertical="center"/>
    </xf>
    <xf borderId="7" fillId="6" fontId="18" numFmtId="0" xfId="0" applyAlignment="1" applyBorder="1" applyFill="1" applyFont="1">
      <alignment horizontal="center" vertical="center"/>
    </xf>
    <xf borderId="7" fillId="7" fontId="17" numFmtId="0" xfId="0" applyAlignment="1" applyBorder="1" applyFill="1" applyFont="1">
      <alignment horizontal="center" vertical="center"/>
    </xf>
    <xf borderId="7" fillId="2" fontId="17" numFmtId="0" xfId="0" applyAlignment="1" applyBorder="1" applyFont="1">
      <alignment horizontal="center" vertical="center"/>
    </xf>
    <xf borderId="7" fillId="8" fontId="18" numFmtId="0" xfId="0" applyAlignment="1" applyBorder="1" applyFill="1" applyFont="1">
      <alignment horizontal="center" vertical="center"/>
    </xf>
    <xf borderId="0" fillId="0" fontId="4" numFmtId="168" xfId="0" applyAlignment="1" applyFont="1" applyNumberFormat="1">
      <alignment vertical="center"/>
    </xf>
    <xf borderId="1" fillId="0" fontId="4" numFmtId="164" xfId="0" applyAlignment="1" applyBorder="1" applyFont="1" applyNumberFormat="1">
      <alignment horizontal="left" vertical="center"/>
    </xf>
    <xf borderId="7" fillId="0" fontId="4" numFmtId="164" xfId="0" applyAlignment="1" applyBorder="1" applyFont="1" applyNumberFormat="1">
      <alignment horizontal="center" readingOrder="0" vertical="center"/>
    </xf>
    <xf borderId="1" fillId="0" fontId="4" numFmtId="164" xfId="0" applyAlignment="1" applyBorder="1" applyFont="1" applyNumberFormat="1">
      <alignment horizontal="right" vertical="center"/>
    </xf>
    <xf borderId="7" fillId="6" fontId="11" numFmtId="164" xfId="0" applyAlignment="1" applyBorder="1" applyFont="1" applyNumberFormat="1">
      <alignment horizontal="center" vertical="center"/>
    </xf>
    <xf borderId="7" fillId="7" fontId="1" numFmtId="0" xfId="0" applyAlignment="1" applyBorder="1" applyFont="1">
      <alignment horizontal="center" vertical="center"/>
    </xf>
    <xf borderId="7" fillId="7" fontId="1" numFmtId="164" xfId="0" applyAlignment="1" applyBorder="1" applyFont="1" applyNumberFormat="1">
      <alignment horizontal="center" vertical="center"/>
    </xf>
    <xf borderId="7" fillId="9" fontId="1" numFmtId="0" xfId="0" applyAlignment="1" applyBorder="1" applyFill="1" applyFont="1">
      <alignment horizontal="center" vertical="center"/>
    </xf>
    <xf borderId="7" fillId="9" fontId="1" numFmtId="164" xfId="0" applyAlignment="1" applyBorder="1" applyFont="1" applyNumberFormat="1">
      <alignment horizontal="center" vertical="center"/>
    </xf>
    <xf borderId="7" fillId="8" fontId="11" numFmtId="164" xfId="0" applyAlignment="1" applyBorder="1" applyFont="1" applyNumberFormat="1">
      <alignment horizontal="center" vertical="center"/>
    </xf>
    <xf borderId="20" fillId="0" fontId="4" numFmtId="164" xfId="0" applyAlignment="1" applyBorder="1" applyFont="1" applyNumberFormat="1">
      <alignment horizontal="center" vertical="center"/>
    </xf>
    <xf borderId="0" fillId="0" fontId="1" numFmtId="164" xfId="0" applyAlignment="1" applyFont="1" applyNumberFormat="1">
      <alignment horizontal="left" vertical="center"/>
    </xf>
    <xf borderId="0" fillId="0" fontId="1" numFmtId="38" xfId="0" applyFont="1" applyNumberFormat="1"/>
    <xf borderId="7" fillId="2" fontId="7" numFmtId="164" xfId="0" applyAlignment="1" applyBorder="1" applyFont="1" applyNumberFormat="1">
      <alignment horizontal="center" vertical="center"/>
    </xf>
    <xf borderId="1" fillId="2" fontId="19" numFmtId="165" xfId="0" applyAlignment="1" applyBorder="1" applyFont="1" applyNumberFormat="1">
      <alignment horizontal="center" vertical="center"/>
    </xf>
    <xf borderId="7" fillId="0" fontId="15" numFmtId="1" xfId="0" applyAlignment="1" applyBorder="1" applyFont="1" applyNumberFormat="1">
      <alignment horizontal="center" vertical="center"/>
    </xf>
    <xf borderId="0" fillId="0" fontId="4" numFmtId="164" xfId="0" applyAlignment="1" applyFont="1" applyNumberFormat="1">
      <alignment horizontal="left" vertical="center"/>
    </xf>
    <xf borderId="0" fillId="0" fontId="15" numFmtId="1" xfId="0" applyAlignment="1" applyFont="1" applyNumberFormat="1">
      <alignment horizontal="center" vertical="center"/>
    </xf>
    <xf borderId="0" fillId="0" fontId="1" numFmtId="1" xfId="0" applyFont="1" applyNumberFormat="1"/>
    <xf borderId="0" fillId="0" fontId="20" numFmtId="164" xfId="0" applyAlignment="1" applyFont="1" applyNumberFormat="1">
      <alignment vertical="center"/>
    </xf>
    <xf borderId="0" fillId="0" fontId="21" numFmtId="164" xfId="0" applyFont="1" applyNumberFormat="1"/>
    <xf borderId="7" fillId="2" fontId="14" numFmtId="164" xfId="0" applyAlignment="1" applyBorder="1" applyFont="1" applyNumberFormat="1">
      <alignment horizontal="center" vertical="center"/>
    </xf>
    <xf borderId="8" fillId="0" fontId="4" numFmtId="164" xfId="0" applyAlignment="1" applyBorder="1" applyFont="1" applyNumberFormat="1">
      <alignment horizontal="left" vertical="center"/>
    </xf>
    <xf quotePrefix="1" borderId="9" fillId="0" fontId="16" numFmtId="164" xfId="0" applyAlignment="1" applyBorder="1" applyFont="1" applyNumberFormat="1">
      <alignment horizontal="left" vertical="top"/>
    </xf>
    <xf borderId="9" fillId="0" fontId="22" numFmtId="164" xfId="0" applyAlignment="1" applyBorder="1" applyFont="1" applyNumberFormat="1">
      <alignment horizontal="center" vertical="center"/>
    </xf>
    <xf quotePrefix="1" borderId="9" fillId="0" fontId="16" numFmtId="164" xfId="0" applyAlignment="1" applyBorder="1" applyFont="1" applyNumberFormat="1">
      <alignment horizontal="right" vertical="top"/>
    </xf>
    <xf borderId="10" fillId="0" fontId="22" numFmtId="164" xfId="0" applyAlignment="1" applyBorder="1" applyFont="1" applyNumberFormat="1">
      <alignment horizontal="center" vertical="center"/>
    </xf>
    <xf borderId="7" fillId="0" fontId="12" numFmtId="164" xfId="0" applyAlignment="1" applyBorder="1" applyFont="1" applyNumberFormat="1">
      <alignment horizontal="center" vertical="center"/>
    </xf>
    <xf borderId="7" fillId="0" fontId="16" numFmtId="164" xfId="0" applyAlignment="1" applyBorder="1" applyFont="1" applyNumberFormat="1">
      <alignment horizontal="left" vertical="center"/>
    </xf>
    <xf borderId="7" fillId="0" fontId="16" numFmtId="164" xfId="0" applyAlignment="1" applyBorder="1" applyFont="1" applyNumberFormat="1">
      <alignment horizontal="center" vertical="center"/>
    </xf>
    <xf borderId="0" fillId="0" fontId="20" numFmtId="164" xfId="0" applyAlignment="1" applyFont="1" applyNumberFormat="1">
      <alignment vertical="top"/>
    </xf>
    <xf borderId="13" fillId="0" fontId="4" numFmtId="164" xfId="0" applyAlignment="1" applyBorder="1" applyFont="1" applyNumberFormat="1">
      <alignment horizontal="left" vertical="top"/>
    </xf>
    <xf borderId="14" fillId="0" fontId="15" numFmtId="164" xfId="0" applyAlignment="1" applyBorder="1" applyFont="1" applyNumberFormat="1">
      <alignment horizontal="left" vertical="top"/>
    </xf>
    <xf borderId="14" fillId="0" fontId="3" numFmtId="164" xfId="0" applyAlignment="1" applyBorder="1" applyFont="1" applyNumberFormat="1">
      <alignment horizontal="center" vertical="top"/>
    </xf>
    <xf borderId="14" fillId="0" fontId="15" numFmtId="164" xfId="0" applyAlignment="1" applyBorder="1" applyFont="1" applyNumberFormat="1">
      <alignment horizontal="right" vertical="top"/>
    </xf>
    <xf borderId="15" fillId="0" fontId="3" numFmtId="164" xfId="0" applyAlignment="1" applyBorder="1" applyFont="1" applyNumberFormat="1">
      <alignment horizontal="center" vertical="top"/>
    </xf>
    <xf borderId="0" fillId="0" fontId="3" numFmtId="164" xfId="0" applyAlignment="1" applyFont="1" applyNumberFormat="1">
      <alignment vertical="top"/>
    </xf>
    <xf borderId="13" fillId="0" fontId="3" numFmtId="164" xfId="0" applyAlignment="1" applyBorder="1" applyFont="1" applyNumberFormat="1">
      <alignment horizontal="left" vertical="top"/>
    </xf>
    <xf borderId="0" fillId="0" fontId="21" numFmtId="164" xfId="0" applyAlignment="1" applyFont="1" applyNumberFormat="1">
      <alignment vertical="top"/>
    </xf>
    <xf borderId="11" fillId="0" fontId="4" numFmtId="164" xfId="0" applyBorder="1" applyFont="1" applyNumberFormat="1"/>
    <xf borderId="0" fillId="0" fontId="4" numFmtId="164" xfId="0" applyFont="1" applyNumberFormat="1"/>
    <xf borderId="14" fillId="0" fontId="4" numFmtId="164" xfId="0" applyBorder="1" applyFont="1" applyNumberFormat="1"/>
    <xf borderId="12" fillId="0" fontId="1" numFmtId="164" xfId="0" applyBorder="1" applyFont="1" applyNumberFormat="1"/>
    <xf borderId="21" fillId="0" fontId="16" numFmtId="164" xfId="0" applyAlignment="1" applyBorder="1" applyFont="1" applyNumberFormat="1">
      <alignment horizontal="center" vertical="top"/>
    </xf>
    <xf borderId="8" fillId="0" fontId="3" numFmtId="164" xfId="0" applyAlignment="1" applyBorder="1" applyFont="1" applyNumberFormat="1">
      <alignment horizontal="left" vertical="center"/>
    </xf>
    <xf borderId="9" fillId="0" fontId="8" numFmtId="0" xfId="0" applyBorder="1" applyFont="1"/>
    <xf borderId="10" fillId="0" fontId="8" numFmtId="0" xfId="0" applyBorder="1" applyFont="1"/>
    <xf borderId="22" fillId="0" fontId="23" numFmtId="164" xfId="0" applyAlignment="1" applyBorder="1" applyFont="1" applyNumberFormat="1">
      <alignment horizontal="center" vertical="center"/>
    </xf>
    <xf borderId="12" fillId="0" fontId="4" numFmtId="164" xfId="0" applyBorder="1" applyFont="1" applyNumberFormat="1"/>
    <xf borderId="13" fillId="0" fontId="8" numFmtId="0" xfId="0" applyBorder="1" applyFont="1"/>
    <xf borderId="14" fillId="0" fontId="8" numFmtId="0" xfId="0" applyBorder="1" applyFont="1"/>
    <xf borderId="15" fillId="0" fontId="8" numFmtId="0" xfId="0" applyBorder="1" applyFont="1"/>
    <xf borderId="21" fillId="0" fontId="3" numFmtId="164" xfId="0" applyAlignment="1" applyBorder="1" applyFont="1" applyNumberFormat="1">
      <alignment horizontal="center"/>
    </xf>
    <xf borderId="20" fillId="0" fontId="8" numFmtId="0" xfId="0" applyBorder="1" applyFont="1"/>
    <xf borderId="7" fillId="0" fontId="4" numFmtId="164" xfId="0" applyBorder="1" applyFont="1" applyNumberFormat="1"/>
    <xf borderId="22" fillId="0" fontId="8" numFmtId="0" xfId="0" applyBorder="1" applyFont="1"/>
    <xf borderId="11" fillId="0" fontId="1" numFmtId="164" xfId="0" applyBorder="1" applyFont="1" applyNumberFormat="1"/>
    <xf borderId="13" fillId="0" fontId="1" numFmtId="164" xfId="0" applyBorder="1" applyFont="1" applyNumberFormat="1"/>
    <xf borderId="14" fillId="0" fontId="1" numFmtId="164" xfId="0" applyBorder="1" applyFont="1" applyNumberFormat="1"/>
    <xf borderId="15" fillId="0" fontId="1" numFmtId="164" xfId="0" applyBorder="1" applyFont="1" applyNumberFormat="1"/>
    <xf borderId="7" fillId="0" fontId="12" numFmtId="164" xfId="0" applyAlignment="1" applyBorder="1" applyFont="1" applyNumberFormat="1">
      <alignment horizontal="center" vertical="top"/>
    </xf>
    <xf borderId="7" fillId="0" fontId="16" numFmtId="164" xfId="0" applyAlignment="1" applyBorder="1" applyFont="1" applyNumberFormat="1">
      <alignment horizontal="left" vertical="top"/>
    </xf>
    <xf borderId="7" fillId="0" fontId="16" numFmtId="164" xfId="0" applyAlignment="1" applyBorder="1" applyFont="1" applyNumberFormat="1">
      <alignment horizontal="center" vertical="top"/>
    </xf>
    <xf borderId="0" fillId="0" fontId="24" numFmtId="164" xfId="0" applyFont="1" applyNumberFormat="1"/>
    <xf borderId="0" fillId="0" fontId="24" numFmtId="164" xfId="0" applyAlignment="1" applyFont="1" applyNumberFormat="1">
      <alignment vertical="top"/>
    </xf>
    <xf borderId="0" fillId="0" fontId="25" numFmtId="164" xfId="0" applyFont="1" applyNumberFormat="1"/>
    <xf borderId="0" fillId="0" fontId="26" numFmtId="164" xfId="0" applyFont="1" applyNumberFormat="1"/>
    <xf borderId="7" fillId="0" fontId="17" numFmtId="164" xfId="0" applyBorder="1" applyFont="1" applyNumberFormat="1"/>
    <xf borderId="7" fillId="0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228600</xdr:colOff>
      <xdr:row>0</xdr:row>
      <xdr:rowOff>95250</xdr:rowOff>
    </xdr:from>
    <xdr:ext cx="1581150" cy="8001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 outlineLevelCol="1"/>
  <cols>
    <col customWidth="1" min="1" max="1" width="4.86"/>
    <col customWidth="1" min="2" max="10" width="6.71"/>
    <col customWidth="1" min="11" max="11" width="0.14"/>
    <col customWidth="1" min="12" max="26" width="6.71"/>
    <col customWidth="1" hidden="1" min="27" max="27" width="5.86"/>
    <col customWidth="1" hidden="1" min="28" max="28" width="5.86" outlineLevel="1"/>
    <col customWidth="1" hidden="1" min="29" max="29" width="32.29" outlineLevel="1"/>
    <col customWidth="1" hidden="1" min="30" max="39" width="5.29" outlineLevel="1"/>
    <col customWidth="1" hidden="1" min="40" max="40" width="6.86" outlineLevel="1"/>
    <col customWidth="1" hidden="1" min="41" max="41" width="5.86" outlineLevel="1"/>
    <col customWidth="1" hidden="1" min="42" max="42" width="32.29" outlineLevel="1"/>
    <col customWidth="1" hidden="1" min="43" max="52" width="5.29" outlineLevel="1"/>
    <col customWidth="1" hidden="1" min="53" max="53" width="6.86" outlineLevel="1"/>
    <col customWidth="1" min="54" max="61" width="5.86" outlineLevel="1"/>
    <col customWidth="1" min="62" max="62" width="7.0" outlineLevel="1"/>
    <col customWidth="1" min="63" max="65" width="5.86" outlineLevel="1"/>
    <col customWidth="1" min="66" max="66" width="7.0" outlineLevel="1"/>
    <col customWidth="1" min="67" max="71" width="5.86" outlineLevel="1"/>
    <col customWidth="1" min="72" max="72" width="7.0" outlineLevel="1"/>
    <col customWidth="1" min="73" max="75" width="5.86" outlineLevel="1"/>
    <col customWidth="1" min="76" max="76" width="7.0" outlineLevel="1"/>
    <col customWidth="1" min="77" max="80" width="5.86" outlineLevel="1"/>
    <col customWidth="1" min="81" max="88" width="4.29" outlineLevel="1"/>
  </cols>
  <sheetData>
    <row r="1" ht="34.5" customHeight="1">
      <c r="A1" s="1" t="s">
        <v>0</v>
      </c>
      <c r="B1" s="2" t="s">
        <v>1</v>
      </c>
      <c r="Z1" s="3"/>
      <c r="AA1" s="1"/>
      <c r="AB1" s="1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1"/>
      <c r="AP1" s="1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ht="34.5" customHeight="1">
      <c r="A2" s="1"/>
      <c r="B2" s="3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1"/>
      <c r="AP2" s="1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</row>
    <row r="3" ht="30.0" customHeight="1">
      <c r="A3" s="1"/>
      <c r="B3" s="6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7" t="s">
        <v>3</v>
      </c>
      <c r="Z3" s="8"/>
      <c r="AA3" s="1"/>
      <c r="AB3" s="1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1"/>
      <c r="AP3" s="1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ht="30.0" customHeight="1">
      <c r="A4" s="1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8"/>
      <c r="AA4" s="1"/>
      <c r="AB4" s="1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1"/>
      <c r="AP4" s="1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ht="30.0" customHeight="1">
      <c r="A5" s="1"/>
      <c r="B5" s="10" t="s">
        <v>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  <c r="Z5" s="8"/>
      <c r="AA5" s="1"/>
      <c r="AB5" s="13" t="s">
        <v>5</v>
      </c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5"/>
      <c r="AP5" s="15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6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ht="30.0" customHeight="1">
      <c r="A6" s="1"/>
      <c r="B6" s="17">
        <v>1.0</v>
      </c>
      <c r="C6" s="18" t="s">
        <v>6</v>
      </c>
      <c r="D6" s="11"/>
      <c r="E6" s="12"/>
      <c r="F6" s="19" t="s">
        <v>7</v>
      </c>
      <c r="G6" s="12"/>
      <c r="H6" s="17">
        <v>4.0</v>
      </c>
      <c r="I6" s="18" t="s">
        <v>8</v>
      </c>
      <c r="J6" s="11"/>
      <c r="K6" s="12"/>
      <c r="L6" s="19" t="s">
        <v>7</v>
      </c>
      <c r="M6" s="12"/>
      <c r="N6" s="17">
        <v>7.0</v>
      </c>
      <c r="O6" s="18" t="s">
        <v>9</v>
      </c>
      <c r="P6" s="11"/>
      <c r="Q6" s="12"/>
      <c r="R6" s="19" t="s">
        <v>10</v>
      </c>
      <c r="S6" s="12"/>
      <c r="T6" s="17">
        <v>10.0</v>
      </c>
      <c r="U6" s="18" t="s">
        <v>11</v>
      </c>
      <c r="V6" s="11"/>
      <c r="W6" s="12"/>
      <c r="X6" s="19" t="s">
        <v>12</v>
      </c>
      <c r="Y6" s="12"/>
      <c r="Z6" s="20"/>
      <c r="AA6" s="21"/>
      <c r="AB6" s="22" t="s">
        <v>13</v>
      </c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4"/>
      <c r="AP6" s="24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5"/>
      <c r="BB6" s="21"/>
      <c r="BC6" s="21"/>
      <c r="BD6" s="21"/>
      <c r="BE6" s="21"/>
      <c r="BF6" s="21"/>
      <c r="BG6" s="21"/>
      <c r="BH6" s="21"/>
      <c r="BI6" s="2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ht="30.0" customHeight="1">
      <c r="A7" s="1"/>
      <c r="B7" s="17">
        <f t="shared" ref="B7:B8" si="1">B6+1</f>
        <v>2</v>
      </c>
      <c r="C7" s="18" t="s">
        <v>14</v>
      </c>
      <c r="D7" s="11"/>
      <c r="E7" s="12"/>
      <c r="F7" s="19" t="s">
        <v>7</v>
      </c>
      <c r="G7" s="12"/>
      <c r="H7" s="17">
        <v>5.0</v>
      </c>
      <c r="I7" s="18" t="s">
        <v>15</v>
      </c>
      <c r="J7" s="11"/>
      <c r="K7" s="12"/>
      <c r="L7" s="19" t="s">
        <v>7</v>
      </c>
      <c r="M7" s="12"/>
      <c r="N7" s="17">
        <v>8.0</v>
      </c>
      <c r="O7" s="18" t="s">
        <v>16</v>
      </c>
      <c r="P7" s="11"/>
      <c r="Q7" s="12"/>
      <c r="R7" s="19" t="s">
        <v>17</v>
      </c>
      <c r="S7" s="12"/>
      <c r="T7" s="17">
        <v>11.0</v>
      </c>
      <c r="U7" s="18" t="s">
        <v>18</v>
      </c>
      <c r="V7" s="11"/>
      <c r="W7" s="12"/>
      <c r="X7" s="19" t="s">
        <v>17</v>
      </c>
      <c r="Y7" s="12"/>
      <c r="Z7" s="20"/>
      <c r="AA7" s="21"/>
      <c r="AB7" s="26" t="s">
        <v>19</v>
      </c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21"/>
      <c r="AP7" s="21"/>
      <c r="AQ7" s="4"/>
      <c r="AR7" s="4"/>
      <c r="AS7" s="4"/>
      <c r="AT7" s="4"/>
      <c r="AU7" s="4"/>
      <c r="AV7" s="4"/>
      <c r="AW7" s="4"/>
      <c r="AX7" s="4"/>
      <c r="AY7" s="4"/>
      <c r="AZ7" s="4"/>
      <c r="BA7" s="27"/>
      <c r="BB7" s="21"/>
      <c r="BC7" s="21"/>
      <c r="BD7" s="21"/>
      <c r="BE7" s="21"/>
      <c r="BF7" s="21"/>
      <c r="BG7" s="21"/>
      <c r="BH7" s="21"/>
      <c r="BI7" s="2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ht="30.0" customHeight="1">
      <c r="A8" s="1"/>
      <c r="B8" s="17">
        <f t="shared" si="1"/>
        <v>3</v>
      </c>
      <c r="C8" s="18" t="s">
        <v>20</v>
      </c>
      <c r="D8" s="11"/>
      <c r="E8" s="12"/>
      <c r="F8" s="19" t="s">
        <v>21</v>
      </c>
      <c r="G8" s="12"/>
      <c r="H8" s="17">
        <v>6.0</v>
      </c>
      <c r="I8" s="18" t="s">
        <v>22</v>
      </c>
      <c r="J8" s="11"/>
      <c r="K8" s="12"/>
      <c r="L8" s="19" t="s">
        <v>7</v>
      </c>
      <c r="M8" s="12"/>
      <c r="N8" s="17">
        <v>9.0</v>
      </c>
      <c r="O8" s="18" t="s">
        <v>23</v>
      </c>
      <c r="P8" s="11"/>
      <c r="Q8" s="12"/>
      <c r="R8" s="19" t="s">
        <v>24</v>
      </c>
      <c r="S8" s="12"/>
      <c r="T8" s="17">
        <v>12.0</v>
      </c>
      <c r="U8" s="18" t="s">
        <v>25</v>
      </c>
      <c r="V8" s="11"/>
      <c r="W8" s="12"/>
      <c r="X8" s="19" t="s">
        <v>10</v>
      </c>
      <c r="Y8" s="12"/>
      <c r="Z8" s="20"/>
      <c r="AA8" s="21"/>
      <c r="AB8" s="28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30"/>
      <c r="AP8" s="30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31"/>
      <c r="BB8" s="21"/>
      <c r="BC8" s="21"/>
      <c r="BD8" s="21"/>
      <c r="BE8" s="21"/>
      <c r="BF8" s="21"/>
      <c r="BG8" s="21"/>
      <c r="BH8" s="21"/>
      <c r="BI8" s="2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ht="30.0" customHeight="1">
      <c r="A9" s="1"/>
      <c r="B9" s="2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2"/>
      <c r="O9" s="1"/>
      <c r="P9" s="32"/>
      <c r="Q9" s="1"/>
      <c r="R9" s="32"/>
      <c r="S9" s="1"/>
      <c r="T9" s="32"/>
      <c r="U9" s="1"/>
      <c r="V9" s="32"/>
      <c r="W9" s="1"/>
      <c r="X9" s="1"/>
      <c r="Y9" s="1"/>
      <c r="Z9" s="20"/>
      <c r="AA9" s="21"/>
      <c r="AB9" s="21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21"/>
      <c r="AP9" s="21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21"/>
      <c r="BC9" s="21"/>
      <c r="BD9" s="21"/>
      <c r="BE9" s="21"/>
      <c r="BF9" s="21"/>
      <c r="BG9" s="21"/>
      <c r="BH9" s="21"/>
      <c r="BI9" s="2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ht="30.0" customHeight="1">
      <c r="A10" s="1"/>
      <c r="B10" s="2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2"/>
      <c r="O10" s="1"/>
      <c r="P10" s="32"/>
      <c r="Q10" s="1"/>
      <c r="R10" s="32"/>
      <c r="S10" s="1"/>
      <c r="T10" s="32"/>
      <c r="U10" s="1"/>
      <c r="V10" s="32"/>
      <c r="W10" s="1"/>
      <c r="X10" s="1"/>
      <c r="Y10" s="1"/>
      <c r="Z10" s="20"/>
      <c r="AA10" s="21"/>
      <c r="AB10" s="21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21"/>
      <c r="AP10" s="21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21"/>
      <c r="BC10" s="21"/>
      <c r="BD10" s="21"/>
      <c r="BE10" s="21"/>
      <c r="BF10" s="21"/>
      <c r="BG10" s="21"/>
      <c r="BH10" s="21"/>
      <c r="BI10" s="2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ht="30.0" customHeight="1">
      <c r="A11" s="1"/>
      <c r="B11" s="33" t="s">
        <v>26</v>
      </c>
      <c r="C11" s="34"/>
      <c r="D11" s="34"/>
      <c r="E11" s="34"/>
      <c r="F11" s="34"/>
      <c r="G11" s="34"/>
      <c r="H11" s="35"/>
      <c r="I11" s="34"/>
      <c r="J11" s="34"/>
      <c r="K11" s="34"/>
      <c r="L11" s="34"/>
      <c r="M11" s="34"/>
      <c r="N11" s="35"/>
      <c r="O11" s="34"/>
      <c r="P11" s="34"/>
      <c r="Q11" s="34"/>
      <c r="R11" s="34"/>
      <c r="S11" s="34"/>
      <c r="T11" s="35"/>
      <c r="U11" s="34"/>
      <c r="V11" s="34"/>
      <c r="W11" s="34"/>
      <c r="X11" s="34"/>
      <c r="Y11" s="34"/>
      <c r="Z11" s="20"/>
      <c r="AA11" s="21"/>
      <c r="AB11" s="21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21"/>
      <c r="AP11" s="21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ht="30.0" customHeight="1">
      <c r="A12" s="1"/>
      <c r="B12" s="36" t="s">
        <v>27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2"/>
      <c r="Z12" s="20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37" t="s">
        <v>28</v>
      </c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9"/>
      <c r="CE12" s="1"/>
      <c r="CF12" s="1"/>
      <c r="CG12" s="1"/>
      <c r="CH12" s="1"/>
      <c r="CI12" s="1"/>
      <c r="CJ12" s="1"/>
    </row>
    <row r="13" ht="30.0" customHeight="1">
      <c r="A13" s="1"/>
      <c r="B13" s="40" t="s">
        <v>29</v>
      </c>
      <c r="C13" s="12"/>
      <c r="D13" s="41" t="s">
        <v>30</v>
      </c>
      <c r="E13" s="11"/>
      <c r="F13" s="11"/>
      <c r="G13" s="11"/>
      <c r="H13" s="11"/>
      <c r="I13" s="42"/>
      <c r="J13" s="40" t="s">
        <v>31</v>
      </c>
      <c r="K13" s="12"/>
      <c r="L13" s="40" t="s">
        <v>32</v>
      </c>
      <c r="M13" s="12"/>
      <c r="N13" s="40" t="s">
        <v>33</v>
      </c>
      <c r="O13" s="12"/>
      <c r="P13" s="40" t="s">
        <v>34</v>
      </c>
      <c r="Q13" s="12"/>
      <c r="R13" s="40" t="s">
        <v>35</v>
      </c>
      <c r="S13" s="12"/>
      <c r="T13" s="40" t="s">
        <v>36</v>
      </c>
      <c r="U13" s="12"/>
      <c r="V13" s="40" t="s">
        <v>37</v>
      </c>
      <c r="W13" s="12"/>
      <c r="X13" s="40" t="s">
        <v>38</v>
      </c>
      <c r="Y13" s="12"/>
      <c r="Z13" s="20"/>
      <c r="AA13" s="21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0" t="s">
        <v>29</v>
      </c>
      <c r="BD13" s="12"/>
      <c r="BE13" s="41" t="s">
        <v>30</v>
      </c>
      <c r="BF13" s="11"/>
      <c r="BG13" s="11"/>
      <c r="BH13" s="11"/>
      <c r="BI13" s="11"/>
      <c r="BJ13" s="42"/>
      <c r="BK13" s="43"/>
      <c r="BL13" s="44"/>
      <c r="BM13" s="40" t="s">
        <v>31</v>
      </c>
      <c r="BN13" s="12"/>
      <c r="BO13" s="40" t="s">
        <v>39</v>
      </c>
      <c r="BP13" s="12"/>
      <c r="BQ13" s="40" t="s">
        <v>33</v>
      </c>
      <c r="BR13" s="12"/>
      <c r="BS13" s="40" t="s">
        <v>34</v>
      </c>
      <c r="BT13" s="12"/>
      <c r="BU13" s="40" t="s">
        <v>35</v>
      </c>
      <c r="BV13" s="12"/>
      <c r="BW13" s="40" t="s">
        <v>36</v>
      </c>
      <c r="BX13" s="12"/>
      <c r="BY13" s="40" t="s">
        <v>37</v>
      </c>
      <c r="BZ13" s="12"/>
      <c r="CA13" s="40" t="s">
        <v>38</v>
      </c>
      <c r="CB13" s="12"/>
      <c r="CC13" s="40" t="s">
        <v>40</v>
      </c>
      <c r="CD13" s="12"/>
      <c r="CE13" s="45"/>
      <c r="CF13" s="46" t="s">
        <v>41</v>
      </c>
      <c r="CG13" s="11"/>
      <c r="CH13" s="11"/>
      <c r="CI13" s="11"/>
      <c r="CJ13" s="12"/>
    </row>
    <row r="14" ht="30.0" customHeight="1">
      <c r="A14" s="1"/>
      <c r="B14" s="47">
        <v>1.0</v>
      </c>
      <c r="C14" s="12"/>
      <c r="D14" s="48" t="str">
        <f t="shared" ref="D14:D25" si="2">VLOOKUP($B14,$BC$14:$CD$25,3,0)</f>
        <v> LEO RODRIGUES-SPFC </v>
      </c>
      <c r="E14" s="49"/>
      <c r="F14" s="49"/>
      <c r="G14" s="49"/>
      <c r="H14" s="49"/>
      <c r="I14" s="49"/>
      <c r="J14" s="47">
        <f t="shared" ref="J14:J25" si="3">VLOOKUP($B14,$BC$14:$CD$25,11,0)</f>
        <v>11</v>
      </c>
      <c r="K14" s="12"/>
      <c r="L14" s="47">
        <f t="shared" ref="L14:L25" si="4">VLOOKUP($B14,$BC$14:$CD$25,13,0)</f>
        <v>27</v>
      </c>
      <c r="M14" s="12"/>
      <c r="N14" s="47">
        <f t="shared" ref="N14:N25" si="5">VLOOKUP($B14,$BC$14:$CD$25,15,0)</f>
        <v>9</v>
      </c>
      <c r="O14" s="12"/>
      <c r="P14" s="47">
        <f t="shared" ref="P14:P25" si="6">VLOOKUP($B14,$BC$14:$CD$25,17,0)</f>
        <v>0</v>
      </c>
      <c r="Q14" s="12"/>
      <c r="R14" s="47">
        <f t="shared" ref="R14:R25" si="7">VLOOKUP($B14,$BC$14:$CD$25,19,0)</f>
        <v>2</v>
      </c>
      <c r="S14" s="12"/>
      <c r="T14" s="47">
        <f t="shared" ref="T14:T25" si="8">VLOOKUP($B14,$BC$14:$CD$25,21,0)</f>
        <v>53</v>
      </c>
      <c r="U14" s="12"/>
      <c r="V14" s="47">
        <f t="shared" ref="V14:V25" si="9">VLOOKUP($B14,$BC$14:$CD$25,23,0)</f>
        <v>40</v>
      </c>
      <c r="W14" s="12"/>
      <c r="X14" s="47">
        <f t="shared" ref="X14:X25" si="10">VLOOKUP($B14,$BC$14:$CD$25,25,0)</f>
        <v>13</v>
      </c>
      <c r="Y14" s="12"/>
      <c r="Z14" s="20"/>
      <c r="AA14" s="21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7">
        <f t="shared" ref="BC14:BC25" si="11">RANK(CF14,$CF$14:$CF$25)</f>
        <v>7</v>
      </c>
      <c r="BD14" s="12"/>
      <c r="BE14" s="48" t="str">
        <f t="shared" ref="BE14:BE16" si="12">CONCATENATE(" ",C6,"-",F6," ")</f>
        <v> BRUNO VASC.-SPFC </v>
      </c>
      <c r="BF14" s="49"/>
      <c r="BG14" s="49"/>
      <c r="BH14" s="49"/>
      <c r="BI14" s="49"/>
      <c r="BJ14" s="49"/>
      <c r="BK14" s="49"/>
      <c r="BL14" s="50"/>
      <c r="BM14" s="51">
        <f t="shared" ref="BM14:BM25" si="13">SUM(BQ14:BV14)</f>
        <v>11</v>
      </c>
      <c r="BN14" s="12"/>
      <c r="BO14" s="47">
        <f t="shared" ref="BO14:BO25" si="14">(BQ14*3)+BS14</f>
        <v>15</v>
      </c>
      <c r="BP14" s="12"/>
      <c r="BQ14" s="47">
        <f t="shared" ref="BQ14:BQ25" si="15">SUMIF(AC:AC,BE14,AD:AD)+SUMIF(AN:AN,BE14,AI:AI)+SUMIF(AP:AP,BE14,AQ:AQ)+SUMIF(BA:BA,BE14,AV:AV)</f>
        <v>4</v>
      </c>
      <c r="BR14" s="12"/>
      <c r="BS14" s="47">
        <f t="shared" ref="BS14:BS25" si="16">SUMIF(AC:AC,BE14,AE:AE)+SUMIF(AN:AN,BE14,AJ:AJ)+SUMIF(AP:AP,BE14,AR:AR)+SUMIF(BA:BA,BE14,AW:AW)</f>
        <v>3</v>
      </c>
      <c r="BT14" s="12"/>
      <c r="BU14" s="47">
        <f t="shared" ref="BU14:BU25" si="17">SUMIF(AC:AC,BE14,AF:AF)+SUMIF(AN:AN,BE14,AK:AK)+SUMIF(AP:AP,BE14,AS:AS)+SUMIF(BA:BA,BE14,AX:AX)</f>
        <v>4</v>
      </c>
      <c r="BV14" s="12"/>
      <c r="BW14" s="47">
        <f t="shared" ref="BW14:BW25" si="18">SUMIF(AC:AC,BE14,AG:AG)+SUMIF(AN:AN,BE14,AL:AL)+SUMIF(AP:AP,BE14,AT:AT)+SUMIF(BA:BA,BE14,AY:AY)</f>
        <v>50</v>
      </c>
      <c r="BX14" s="12"/>
      <c r="BY14" s="47">
        <f t="shared" ref="BY14:BY25" si="19">SUMIF(AC:AC,BE14,AH:AH)+SUMIF(AN:AN,BE14,AM:AM)+SUMIF(AP:AP,BE14,AU:AU)+SUMIF(BA:BA,BE14,AZ:AZ)</f>
        <v>45</v>
      </c>
      <c r="BZ14" s="12"/>
      <c r="CA14" s="47">
        <f t="shared" ref="CA14:CA25" si="20">BW14-BY14</f>
        <v>5</v>
      </c>
      <c r="CB14" s="12"/>
      <c r="CC14" s="47">
        <v>24.0</v>
      </c>
      <c r="CD14" s="12"/>
      <c r="CE14" s="52"/>
      <c r="CF14" s="53">
        <f t="shared" ref="CF14:CF25" si="21">(BO14*1000000000)+((BW14-BY14)*1000000)+(BW14*1000)+BQ14+CC14/100</f>
        <v>15005050004</v>
      </c>
      <c r="CG14" s="11"/>
      <c r="CH14" s="11"/>
      <c r="CI14" s="11"/>
      <c r="CJ14" s="12"/>
    </row>
    <row r="15" ht="30.0" customHeight="1">
      <c r="A15" s="1"/>
      <c r="B15" s="47">
        <v>2.0</v>
      </c>
      <c r="C15" s="12"/>
      <c r="D15" s="48" t="str">
        <f t="shared" si="2"/>
        <v> RAFAEL SANTOS-CMSP </v>
      </c>
      <c r="E15" s="49"/>
      <c r="F15" s="49"/>
      <c r="G15" s="49"/>
      <c r="H15" s="49"/>
      <c r="I15" s="49"/>
      <c r="J15" s="47">
        <f t="shared" si="3"/>
        <v>11</v>
      </c>
      <c r="K15" s="12"/>
      <c r="L15" s="47">
        <f t="shared" si="4"/>
        <v>23</v>
      </c>
      <c r="M15" s="12"/>
      <c r="N15" s="47">
        <f t="shared" si="5"/>
        <v>7</v>
      </c>
      <c r="O15" s="12"/>
      <c r="P15" s="47">
        <f t="shared" si="6"/>
        <v>2</v>
      </c>
      <c r="Q15" s="12"/>
      <c r="R15" s="47">
        <f t="shared" si="7"/>
        <v>2</v>
      </c>
      <c r="S15" s="12"/>
      <c r="T15" s="47">
        <f t="shared" si="8"/>
        <v>44</v>
      </c>
      <c r="U15" s="12"/>
      <c r="V15" s="47">
        <f t="shared" si="9"/>
        <v>34</v>
      </c>
      <c r="W15" s="12"/>
      <c r="X15" s="47">
        <f t="shared" si="10"/>
        <v>10</v>
      </c>
      <c r="Y15" s="12"/>
      <c r="Z15" s="20"/>
      <c r="AA15" s="21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7">
        <f t="shared" si="11"/>
        <v>6</v>
      </c>
      <c r="BD15" s="12"/>
      <c r="BE15" s="48" t="str">
        <f t="shared" si="12"/>
        <v> DUDA-SPFC </v>
      </c>
      <c r="BF15" s="49"/>
      <c r="BG15" s="49"/>
      <c r="BH15" s="49"/>
      <c r="BI15" s="49"/>
      <c r="BJ15" s="49"/>
      <c r="BK15" s="49"/>
      <c r="BL15" s="50"/>
      <c r="BM15" s="51">
        <f t="shared" si="13"/>
        <v>11</v>
      </c>
      <c r="BN15" s="12"/>
      <c r="BO15" s="47">
        <f t="shared" si="14"/>
        <v>16</v>
      </c>
      <c r="BP15" s="12"/>
      <c r="BQ15" s="47">
        <f t="shared" si="15"/>
        <v>5</v>
      </c>
      <c r="BR15" s="12"/>
      <c r="BS15" s="47">
        <f t="shared" si="16"/>
        <v>1</v>
      </c>
      <c r="BT15" s="12"/>
      <c r="BU15" s="47">
        <f t="shared" si="17"/>
        <v>5</v>
      </c>
      <c r="BV15" s="12"/>
      <c r="BW15" s="47">
        <f t="shared" si="18"/>
        <v>43</v>
      </c>
      <c r="BX15" s="12"/>
      <c r="BY15" s="47">
        <f t="shared" si="19"/>
        <v>44</v>
      </c>
      <c r="BZ15" s="12"/>
      <c r="CA15" s="47">
        <f t="shared" si="20"/>
        <v>-1</v>
      </c>
      <c r="CB15" s="12"/>
      <c r="CC15" s="47">
        <f t="shared" ref="CC15:CC25" si="22">CC14-1</f>
        <v>23</v>
      </c>
      <c r="CD15" s="12"/>
      <c r="CE15" s="52"/>
      <c r="CF15" s="53">
        <f t="shared" si="21"/>
        <v>15999043005</v>
      </c>
      <c r="CG15" s="11"/>
      <c r="CH15" s="11"/>
      <c r="CI15" s="11"/>
      <c r="CJ15" s="12"/>
    </row>
    <row r="16" ht="30.0" customHeight="1">
      <c r="A16" s="1"/>
      <c r="B16" s="47">
        <v>3.0</v>
      </c>
      <c r="C16" s="12"/>
      <c r="D16" s="48" t="str">
        <f t="shared" si="2"/>
        <v> RENAN G.-MFC </v>
      </c>
      <c r="E16" s="49"/>
      <c r="F16" s="49"/>
      <c r="G16" s="49"/>
      <c r="H16" s="49"/>
      <c r="I16" s="49"/>
      <c r="J16" s="47">
        <f t="shared" si="3"/>
        <v>11</v>
      </c>
      <c r="K16" s="12"/>
      <c r="L16" s="47">
        <f t="shared" si="4"/>
        <v>22</v>
      </c>
      <c r="M16" s="12"/>
      <c r="N16" s="47">
        <f t="shared" si="5"/>
        <v>7</v>
      </c>
      <c r="O16" s="12"/>
      <c r="P16" s="47">
        <f t="shared" si="6"/>
        <v>1</v>
      </c>
      <c r="Q16" s="12"/>
      <c r="R16" s="47">
        <f t="shared" si="7"/>
        <v>3</v>
      </c>
      <c r="S16" s="12"/>
      <c r="T16" s="47">
        <f t="shared" si="8"/>
        <v>44</v>
      </c>
      <c r="U16" s="12"/>
      <c r="V16" s="47">
        <f t="shared" si="9"/>
        <v>36</v>
      </c>
      <c r="W16" s="12"/>
      <c r="X16" s="47">
        <f t="shared" si="10"/>
        <v>8</v>
      </c>
      <c r="Y16" s="12"/>
      <c r="Z16" s="20"/>
      <c r="AA16" s="21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7">
        <f t="shared" si="11"/>
        <v>12</v>
      </c>
      <c r="BD16" s="12"/>
      <c r="BE16" s="48" t="str">
        <f t="shared" si="12"/>
        <v> GUTO-ECSB </v>
      </c>
      <c r="BF16" s="49"/>
      <c r="BG16" s="49"/>
      <c r="BH16" s="49"/>
      <c r="BI16" s="49"/>
      <c r="BJ16" s="49"/>
      <c r="BK16" s="49"/>
      <c r="BL16" s="50"/>
      <c r="BM16" s="51">
        <f t="shared" si="13"/>
        <v>11</v>
      </c>
      <c r="BN16" s="12"/>
      <c r="BO16" s="47">
        <f t="shared" si="14"/>
        <v>3</v>
      </c>
      <c r="BP16" s="12"/>
      <c r="BQ16" s="47">
        <f t="shared" si="15"/>
        <v>1</v>
      </c>
      <c r="BR16" s="12"/>
      <c r="BS16" s="47">
        <f t="shared" si="16"/>
        <v>0</v>
      </c>
      <c r="BT16" s="12"/>
      <c r="BU16" s="47">
        <f t="shared" si="17"/>
        <v>10</v>
      </c>
      <c r="BV16" s="12"/>
      <c r="BW16" s="47">
        <f t="shared" si="18"/>
        <v>29</v>
      </c>
      <c r="BX16" s="12"/>
      <c r="BY16" s="47">
        <f t="shared" si="19"/>
        <v>54</v>
      </c>
      <c r="BZ16" s="12"/>
      <c r="CA16" s="47">
        <f t="shared" si="20"/>
        <v>-25</v>
      </c>
      <c r="CB16" s="12"/>
      <c r="CC16" s="47">
        <f t="shared" si="22"/>
        <v>22</v>
      </c>
      <c r="CD16" s="12"/>
      <c r="CE16" s="52"/>
      <c r="CF16" s="53">
        <f t="shared" si="21"/>
        <v>2975029001</v>
      </c>
      <c r="CG16" s="11"/>
      <c r="CH16" s="11"/>
      <c r="CI16" s="11"/>
      <c r="CJ16" s="12"/>
    </row>
    <row r="17" ht="30.0" customHeight="1">
      <c r="A17" s="1"/>
      <c r="B17" s="47">
        <v>4.0</v>
      </c>
      <c r="C17" s="12"/>
      <c r="D17" s="48" t="str">
        <f t="shared" si="2"/>
        <v> ARTHURZINHO-CMSP </v>
      </c>
      <c r="E17" s="49"/>
      <c r="F17" s="49"/>
      <c r="G17" s="49"/>
      <c r="H17" s="49"/>
      <c r="I17" s="49"/>
      <c r="J17" s="47">
        <f t="shared" si="3"/>
        <v>11</v>
      </c>
      <c r="K17" s="12"/>
      <c r="L17" s="47">
        <f t="shared" si="4"/>
        <v>20</v>
      </c>
      <c r="M17" s="12"/>
      <c r="N17" s="47">
        <f t="shared" si="5"/>
        <v>6</v>
      </c>
      <c r="O17" s="12"/>
      <c r="P17" s="47">
        <f t="shared" si="6"/>
        <v>2</v>
      </c>
      <c r="Q17" s="12"/>
      <c r="R17" s="47">
        <f t="shared" si="7"/>
        <v>3</v>
      </c>
      <c r="S17" s="12"/>
      <c r="T17" s="47">
        <f t="shared" si="8"/>
        <v>43</v>
      </c>
      <c r="U17" s="12"/>
      <c r="V17" s="47">
        <f t="shared" si="9"/>
        <v>33</v>
      </c>
      <c r="W17" s="12"/>
      <c r="X17" s="47">
        <f t="shared" si="10"/>
        <v>10</v>
      </c>
      <c r="Y17" s="12"/>
      <c r="Z17" s="20"/>
      <c r="AA17" s="21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7">
        <f t="shared" si="11"/>
        <v>8</v>
      </c>
      <c r="BD17" s="12"/>
      <c r="BE17" s="48" t="str">
        <f t="shared" ref="BE17:BE19" si="23">CONCATENATE(" ",I6,"-",L6," ")</f>
        <v> PC-SPFC </v>
      </c>
      <c r="BF17" s="49"/>
      <c r="BG17" s="49"/>
      <c r="BH17" s="49"/>
      <c r="BI17" s="49"/>
      <c r="BJ17" s="49"/>
      <c r="BK17" s="49"/>
      <c r="BL17" s="50"/>
      <c r="BM17" s="51">
        <f t="shared" si="13"/>
        <v>11</v>
      </c>
      <c r="BN17" s="12"/>
      <c r="BO17" s="47">
        <f t="shared" si="14"/>
        <v>14</v>
      </c>
      <c r="BP17" s="12"/>
      <c r="BQ17" s="47">
        <f t="shared" si="15"/>
        <v>4</v>
      </c>
      <c r="BR17" s="12"/>
      <c r="BS17" s="47">
        <f t="shared" si="16"/>
        <v>2</v>
      </c>
      <c r="BT17" s="12"/>
      <c r="BU17" s="47">
        <f t="shared" si="17"/>
        <v>5</v>
      </c>
      <c r="BV17" s="12"/>
      <c r="BW17" s="47">
        <f t="shared" si="18"/>
        <v>43</v>
      </c>
      <c r="BX17" s="12"/>
      <c r="BY17" s="47">
        <f t="shared" si="19"/>
        <v>43</v>
      </c>
      <c r="BZ17" s="12"/>
      <c r="CA17" s="47">
        <f t="shared" si="20"/>
        <v>0</v>
      </c>
      <c r="CB17" s="12"/>
      <c r="CC17" s="47">
        <f t="shared" si="22"/>
        <v>21</v>
      </c>
      <c r="CD17" s="12"/>
      <c r="CE17" s="52"/>
      <c r="CF17" s="53">
        <f t="shared" si="21"/>
        <v>14000043004</v>
      </c>
      <c r="CG17" s="11"/>
      <c r="CH17" s="11"/>
      <c r="CI17" s="11"/>
      <c r="CJ17" s="12"/>
    </row>
    <row r="18" ht="30.0" customHeight="1">
      <c r="A18" s="1"/>
      <c r="B18" s="47">
        <v>5.0</v>
      </c>
      <c r="C18" s="12"/>
      <c r="D18" s="48" t="str">
        <f t="shared" si="2"/>
        <v> DI CICCO-SEP </v>
      </c>
      <c r="E18" s="49"/>
      <c r="F18" s="49"/>
      <c r="G18" s="49"/>
      <c r="H18" s="49"/>
      <c r="I18" s="49"/>
      <c r="J18" s="47">
        <f t="shared" si="3"/>
        <v>11</v>
      </c>
      <c r="K18" s="12"/>
      <c r="L18" s="47">
        <f t="shared" si="4"/>
        <v>18</v>
      </c>
      <c r="M18" s="12"/>
      <c r="N18" s="47">
        <f t="shared" si="5"/>
        <v>6</v>
      </c>
      <c r="O18" s="12"/>
      <c r="P18" s="47">
        <f t="shared" si="6"/>
        <v>0</v>
      </c>
      <c r="Q18" s="12"/>
      <c r="R18" s="47">
        <f t="shared" si="7"/>
        <v>5</v>
      </c>
      <c r="S18" s="12"/>
      <c r="T18" s="47">
        <f t="shared" si="8"/>
        <v>45</v>
      </c>
      <c r="U18" s="12"/>
      <c r="V18" s="47">
        <f t="shared" si="9"/>
        <v>48</v>
      </c>
      <c r="W18" s="12"/>
      <c r="X18" s="47">
        <f t="shared" si="10"/>
        <v>-3</v>
      </c>
      <c r="Y18" s="12"/>
      <c r="Z18" s="20"/>
      <c r="AA18" s="21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7">
        <f t="shared" si="11"/>
        <v>1</v>
      </c>
      <c r="BD18" s="12"/>
      <c r="BE18" s="48" t="str">
        <f t="shared" si="23"/>
        <v> LEO RODRIGUES-SPFC </v>
      </c>
      <c r="BF18" s="49"/>
      <c r="BG18" s="49"/>
      <c r="BH18" s="49"/>
      <c r="BI18" s="49"/>
      <c r="BJ18" s="49"/>
      <c r="BK18" s="49"/>
      <c r="BL18" s="50"/>
      <c r="BM18" s="51">
        <f t="shared" si="13"/>
        <v>11</v>
      </c>
      <c r="BN18" s="12"/>
      <c r="BO18" s="47">
        <f t="shared" si="14"/>
        <v>27</v>
      </c>
      <c r="BP18" s="12"/>
      <c r="BQ18" s="47">
        <f t="shared" si="15"/>
        <v>9</v>
      </c>
      <c r="BR18" s="12"/>
      <c r="BS18" s="47">
        <f t="shared" si="16"/>
        <v>0</v>
      </c>
      <c r="BT18" s="12"/>
      <c r="BU18" s="47">
        <f t="shared" si="17"/>
        <v>2</v>
      </c>
      <c r="BV18" s="12"/>
      <c r="BW18" s="47">
        <f t="shared" si="18"/>
        <v>53</v>
      </c>
      <c r="BX18" s="12"/>
      <c r="BY18" s="47">
        <f t="shared" si="19"/>
        <v>40</v>
      </c>
      <c r="BZ18" s="12"/>
      <c r="CA18" s="47">
        <f t="shared" si="20"/>
        <v>13</v>
      </c>
      <c r="CB18" s="12"/>
      <c r="CC18" s="47">
        <f t="shared" si="22"/>
        <v>20</v>
      </c>
      <c r="CD18" s="12"/>
      <c r="CE18" s="52"/>
      <c r="CF18" s="53">
        <f t="shared" si="21"/>
        <v>27013053009</v>
      </c>
      <c r="CG18" s="11"/>
      <c r="CH18" s="11"/>
      <c r="CI18" s="11"/>
      <c r="CJ18" s="12"/>
    </row>
    <row r="19" ht="30.0" customHeight="1">
      <c r="A19" s="1"/>
      <c r="B19" s="47">
        <v>6.0</v>
      </c>
      <c r="C19" s="12"/>
      <c r="D19" s="48" t="str">
        <f t="shared" si="2"/>
        <v> DUDA-SPFC </v>
      </c>
      <c r="E19" s="49"/>
      <c r="F19" s="49"/>
      <c r="G19" s="49"/>
      <c r="H19" s="49"/>
      <c r="I19" s="49"/>
      <c r="J19" s="47">
        <f t="shared" si="3"/>
        <v>11</v>
      </c>
      <c r="K19" s="12"/>
      <c r="L19" s="47">
        <f t="shared" si="4"/>
        <v>16</v>
      </c>
      <c r="M19" s="12"/>
      <c r="N19" s="47">
        <f t="shared" si="5"/>
        <v>5</v>
      </c>
      <c r="O19" s="12"/>
      <c r="P19" s="47">
        <f t="shared" si="6"/>
        <v>1</v>
      </c>
      <c r="Q19" s="12"/>
      <c r="R19" s="47">
        <f t="shared" si="7"/>
        <v>5</v>
      </c>
      <c r="S19" s="12"/>
      <c r="T19" s="47">
        <f t="shared" si="8"/>
        <v>43</v>
      </c>
      <c r="U19" s="12"/>
      <c r="V19" s="47">
        <f t="shared" si="9"/>
        <v>44</v>
      </c>
      <c r="W19" s="12"/>
      <c r="X19" s="47">
        <f t="shared" si="10"/>
        <v>-1</v>
      </c>
      <c r="Y19" s="12"/>
      <c r="Z19" s="20"/>
      <c r="AA19" s="21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7">
        <f t="shared" si="11"/>
        <v>11</v>
      </c>
      <c r="BD19" s="12"/>
      <c r="BE19" s="48" t="str">
        <f t="shared" si="23"/>
        <v> DIEGO BANFI-SPFC </v>
      </c>
      <c r="BF19" s="49"/>
      <c r="BG19" s="49"/>
      <c r="BH19" s="49"/>
      <c r="BI19" s="49"/>
      <c r="BJ19" s="49"/>
      <c r="BK19" s="49"/>
      <c r="BL19" s="50"/>
      <c r="BM19" s="51">
        <f t="shared" si="13"/>
        <v>11</v>
      </c>
      <c r="BN19" s="12"/>
      <c r="BO19" s="47">
        <f t="shared" si="14"/>
        <v>8</v>
      </c>
      <c r="BP19" s="12"/>
      <c r="BQ19" s="47">
        <f t="shared" si="15"/>
        <v>1</v>
      </c>
      <c r="BR19" s="12"/>
      <c r="BS19" s="47">
        <f t="shared" si="16"/>
        <v>5</v>
      </c>
      <c r="BT19" s="12"/>
      <c r="BU19" s="47">
        <f t="shared" si="17"/>
        <v>5</v>
      </c>
      <c r="BV19" s="12"/>
      <c r="BW19" s="47">
        <f t="shared" si="18"/>
        <v>46</v>
      </c>
      <c r="BX19" s="12"/>
      <c r="BY19" s="47">
        <f t="shared" si="19"/>
        <v>52</v>
      </c>
      <c r="BZ19" s="12"/>
      <c r="CA19" s="47">
        <f t="shared" si="20"/>
        <v>-6</v>
      </c>
      <c r="CB19" s="12"/>
      <c r="CC19" s="47">
        <f t="shared" si="22"/>
        <v>19</v>
      </c>
      <c r="CD19" s="12"/>
      <c r="CE19" s="52"/>
      <c r="CF19" s="53">
        <f t="shared" si="21"/>
        <v>7994046001</v>
      </c>
      <c r="CG19" s="11"/>
      <c r="CH19" s="11"/>
      <c r="CI19" s="11"/>
      <c r="CJ19" s="12"/>
    </row>
    <row r="20" ht="30.0" customHeight="1">
      <c r="A20" s="1"/>
      <c r="B20" s="47">
        <v>7.0</v>
      </c>
      <c r="C20" s="12"/>
      <c r="D20" s="48" t="str">
        <f t="shared" si="2"/>
        <v> BRUNO VASC.-SPFC </v>
      </c>
      <c r="E20" s="49"/>
      <c r="F20" s="49"/>
      <c r="G20" s="49"/>
      <c r="H20" s="49"/>
      <c r="I20" s="49"/>
      <c r="J20" s="47">
        <f t="shared" si="3"/>
        <v>11</v>
      </c>
      <c r="K20" s="12"/>
      <c r="L20" s="47">
        <f t="shared" si="4"/>
        <v>15</v>
      </c>
      <c r="M20" s="12"/>
      <c r="N20" s="47">
        <f t="shared" si="5"/>
        <v>4</v>
      </c>
      <c r="O20" s="12"/>
      <c r="P20" s="47">
        <f t="shared" si="6"/>
        <v>3</v>
      </c>
      <c r="Q20" s="12"/>
      <c r="R20" s="47">
        <f t="shared" si="7"/>
        <v>4</v>
      </c>
      <c r="S20" s="12"/>
      <c r="T20" s="47">
        <f t="shared" si="8"/>
        <v>50</v>
      </c>
      <c r="U20" s="12"/>
      <c r="V20" s="47">
        <f t="shared" si="9"/>
        <v>45</v>
      </c>
      <c r="W20" s="12"/>
      <c r="X20" s="47">
        <f t="shared" si="10"/>
        <v>5</v>
      </c>
      <c r="Y20" s="12"/>
      <c r="Z20" s="20"/>
      <c r="AA20" s="21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7">
        <f t="shared" si="11"/>
        <v>5</v>
      </c>
      <c r="BD20" s="12"/>
      <c r="BE20" s="48" t="str">
        <f t="shared" ref="BE20:BE22" si="24">CONCATENATE(" ",O6,"-",R6," ")</f>
        <v> DI CICCO-SEP </v>
      </c>
      <c r="BF20" s="49"/>
      <c r="BG20" s="49"/>
      <c r="BH20" s="49"/>
      <c r="BI20" s="49"/>
      <c r="BJ20" s="49"/>
      <c r="BK20" s="49"/>
      <c r="BL20" s="50"/>
      <c r="BM20" s="51">
        <f t="shared" si="13"/>
        <v>11</v>
      </c>
      <c r="BN20" s="12"/>
      <c r="BO20" s="47">
        <f t="shared" si="14"/>
        <v>18</v>
      </c>
      <c r="BP20" s="12"/>
      <c r="BQ20" s="47">
        <f t="shared" si="15"/>
        <v>6</v>
      </c>
      <c r="BR20" s="12"/>
      <c r="BS20" s="47">
        <f t="shared" si="16"/>
        <v>0</v>
      </c>
      <c r="BT20" s="12"/>
      <c r="BU20" s="47">
        <f t="shared" si="17"/>
        <v>5</v>
      </c>
      <c r="BV20" s="12"/>
      <c r="BW20" s="47">
        <f t="shared" si="18"/>
        <v>45</v>
      </c>
      <c r="BX20" s="12"/>
      <c r="BY20" s="47">
        <f t="shared" si="19"/>
        <v>48</v>
      </c>
      <c r="BZ20" s="12"/>
      <c r="CA20" s="47">
        <f t="shared" si="20"/>
        <v>-3</v>
      </c>
      <c r="CB20" s="12"/>
      <c r="CC20" s="47">
        <f t="shared" si="22"/>
        <v>18</v>
      </c>
      <c r="CD20" s="12"/>
      <c r="CE20" s="52"/>
      <c r="CF20" s="53">
        <f t="shared" si="21"/>
        <v>17997045006</v>
      </c>
      <c r="CG20" s="11"/>
      <c r="CH20" s="11"/>
      <c r="CI20" s="11"/>
      <c r="CJ20" s="12"/>
    </row>
    <row r="21" ht="30.0" customHeight="1">
      <c r="A21" s="1"/>
      <c r="B21" s="47">
        <v>8.0</v>
      </c>
      <c r="C21" s="12"/>
      <c r="D21" s="48" t="str">
        <f t="shared" si="2"/>
        <v> PC-SPFC </v>
      </c>
      <c r="E21" s="49"/>
      <c r="F21" s="49"/>
      <c r="G21" s="49"/>
      <c r="H21" s="49"/>
      <c r="I21" s="49"/>
      <c r="J21" s="47">
        <f t="shared" si="3"/>
        <v>11</v>
      </c>
      <c r="K21" s="12"/>
      <c r="L21" s="47">
        <f t="shared" si="4"/>
        <v>14</v>
      </c>
      <c r="M21" s="12"/>
      <c r="N21" s="47">
        <f t="shared" si="5"/>
        <v>4</v>
      </c>
      <c r="O21" s="12"/>
      <c r="P21" s="47">
        <f t="shared" si="6"/>
        <v>2</v>
      </c>
      <c r="Q21" s="12"/>
      <c r="R21" s="47">
        <f t="shared" si="7"/>
        <v>5</v>
      </c>
      <c r="S21" s="12"/>
      <c r="T21" s="47">
        <f t="shared" si="8"/>
        <v>43</v>
      </c>
      <c r="U21" s="12"/>
      <c r="V21" s="47">
        <f t="shared" si="9"/>
        <v>43</v>
      </c>
      <c r="W21" s="12"/>
      <c r="X21" s="47">
        <f t="shared" si="10"/>
        <v>0</v>
      </c>
      <c r="Y21" s="12"/>
      <c r="Z21" s="20"/>
      <c r="AA21" s="21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7">
        <f t="shared" si="11"/>
        <v>2</v>
      </c>
      <c r="BD21" s="12"/>
      <c r="BE21" s="48" t="str">
        <f t="shared" si="24"/>
        <v> RAFAEL SANTOS-CMSP </v>
      </c>
      <c r="BF21" s="49"/>
      <c r="BG21" s="49"/>
      <c r="BH21" s="49"/>
      <c r="BI21" s="49"/>
      <c r="BJ21" s="49"/>
      <c r="BK21" s="49"/>
      <c r="BL21" s="50"/>
      <c r="BM21" s="51">
        <f t="shared" si="13"/>
        <v>11</v>
      </c>
      <c r="BN21" s="12"/>
      <c r="BO21" s="47">
        <f t="shared" si="14"/>
        <v>23</v>
      </c>
      <c r="BP21" s="12"/>
      <c r="BQ21" s="47">
        <f t="shared" si="15"/>
        <v>7</v>
      </c>
      <c r="BR21" s="12"/>
      <c r="BS21" s="47">
        <f t="shared" si="16"/>
        <v>2</v>
      </c>
      <c r="BT21" s="12"/>
      <c r="BU21" s="47">
        <f t="shared" si="17"/>
        <v>2</v>
      </c>
      <c r="BV21" s="12"/>
      <c r="BW21" s="47">
        <f t="shared" si="18"/>
        <v>44</v>
      </c>
      <c r="BX21" s="12"/>
      <c r="BY21" s="47">
        <f t="shared" si="19"/>
        <v>34</v>
      </c>
      <c r="BZ21" s="12"/>
      <c r="CA21" s="47">
        <f t="shared" si="20"/>
        <v>10</v>
      </c>
      <c r="CB21" s="12"/>
      <c r="CC21" s="47">
        <f t="shared" si="22"/>
        <v>17</v>
      </c>
      <c r="CD21" s="12"/>
      <c r="CE21" s="52"/>
      <c r="CF21" s="53">
        <f t="shared" si="21"/>
        <v>23010044007</v>
      </c>
      <c r="CG21" s="11"/>
      <c r="CH21" s="11"/>
      <c r="CI21" s="11"/>
      <c r="CJ21" s="12"/>
    </row>
    <row r="22" ht="30.0" customHeight="1">
      <c r="A22" s="1"/>
      <c r="B22" s="47">
        <v>9.0</v>
      </c>
      <c r="C22" s="12"/>
      <c r="D22" s="48" t="str">
        <f t="shared" si="2"/>
        <v> FRANCISCO JR-SEP </v>
      </c>
      <c r="E22" s="49"/>
      <c r="F22" s="49"/>
      <c r="G22" s="49"/>
      <c r="H22" s="49"/>
      <c r="I22" s="49"/>
      <c r="J22" s="47">
        <f t="shared" si="3"/>
        <v>11</v>
      </c>
      <c r="K22" s="12"/>
      <c r="L22" s="47">
        <f t="shared" si="4"/>
        <v>12</v>
      </c>
      <c r="M22" s="12"/>
      <c r="N22" s="47">
        <f t="shared" si="5"/>
        <v>3</v>
      </c>
      <c r="O22" s="12"/>
      <c r="P22" s="47">
        <f t="shared" si="6"/>
        <v>3</v>
      </c>
      <c r="Q22" s="12"/>
      <c r="R22" s="47">
        <f t="shared" si="7"/>
        <v>5</v>
      </c>
      <c r="S22" s="12"/>
      <c r="T22" s="47">
        <f t="shared" si="8"/>
        <v>44</v>
      </c>
      <c r="U22" s="12"/>
      <c r="V22" s="47">
        <f t="shared" si="9"/>
        <v>47</v>
      </c>
      <c r="W22" s="12"/>
      <c r="X22" s="47">
        <f t="shared" si="10"/>
        <v>-3</v>
      </c>
      <c r="Y22" s="12"/>
      <c r="Z22" s="20"/>
      <c r="AA22" s="21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7">
        <f t="shared" si="11"/>
        <v>3</v>
      </c>
      <c r="BD22" s="12"/>
      <c r="BE22" s="48" t="str">
        <f t="shared" si="24"/>
        <v> RENAN G.-MFC </v>
      </c>
      <c r="BF22" s="49"/>
      <c r="BG22" s="49"/>
      <c r="BH22" s="49"/>
      <c r="BI22" s="49"/>
      <c r="BJ22" s="49"/>
      <c r="BK22" s="49"/>
      <c r="BL22" s="50"/>
      <c r="BM22" s="51">
        <f t="shared" si="13"/>
        <v>11</v>
      </c>
      <c r="BN22" s="12"/>
      <c r="BO22" s="47">
        <f t="shared" si="14"/>
        <v>22</v>
      </c>
      <c r="BP22" s="12"/>
      <c r="BQ22" s="47">
        <f t="shared" si="15"/>
        <v>7</v>
      </c>
      <c r="BR22" s="12"/>
      <c r="BS22" s="47">
        <f t="shared" si="16"/>
        <v>1</v>
      </c>
      <c r="BT22" s="12"/>
      <c r="BU22" s="47">
        <f t="shared" si="17"/>
        <v>3</v>
      </c>
      <c r="BV22" s="12"/>
      <c r="BW22" s="47">
        <f t="shared" si="18"/>
        <v>44</v>
      </c>
      <c r="BX22" s="12"/>
      <c r="BY22" s="47">
        <f t="shared" si="19"/>
        <v>36</v>
      </c>
      <c r="BZ22" s="12"/>
      <c r="CA22" s="47">
        <f t="shared" si="20"/>
        <v>8</v>
      </c>
      <c r="CB22" s="12"/>
      <c r="CC22" s="47">
        <f t="shared" si="22"/>
        <v>16</v>
      </c>
      <c r="CD22" s="12"/>
      <c r="CE22" s="52"/>
      <c r="CF22" s="53">
        <f t="shared" si="21"/>
        <v>22008044007</v>
      </c>
      <c r="CG22" s="11"/>
      <c r="CH22" s="11"/>
      <c r="CI22" s="11"/>
      <c r="CJ22" s="12"/>
    </row>
    <row r="23" ht="30.0" customHeight="1">
      <c r="A23" s="1"/>
      <c r="B23" s="47">
        <v>10.0</v>
      </c>
      <c r="C23" s="12"/>
      <c r="D23" s="48" t="str">
        <f t="shared" si="2"/>
        <v> ZERO-SCCP </v>
      </c>
      <c r="E23" s="49"/>
      <c r="F23" s="49"/>
      <c r="G23" s="49"/>
      <c r="H23" s="49"/>
      <c r="I23" s="49"/>
      <c r="J23" s="47">
        <f t="shared" si="3"/>
        <v>11</v>
      </c>
      <c r="K23" s="12"/>
      <c r="L23" s="47">
        <f t="shared" si="4"/>
        <v>9</v>
      </c>
      <c r="M23" s="12"/>
      <c r="N23" s="47">
        <f t="shared" si="5"/>
        <v>2</v>
      </c>
      <c r="O23" s="12"/>
      <c r="P23" s="47">
        <f t="shared" si="6"/>
        <v>3</v>
      </c>
      <c r="Q23" s="12"/>
      <c r="R23" s="47">
        <f t="shared" si="7"/>
        <v>6</v>
      </c>
      <c r="S23" s="12"/>
      <c r="T23" s="47">
        <f t="shared" si="8"/>
        <v>35</v>
      </c>
      <c r="U23" s="12"/>
      <c r="V23" s="47">
        <f t="shared" si="9"/>
        <v>43</v>
      </c>
      <c r="W23" s="12"/>
      <c r="X23" s="47">
        <f t="shared" si="10"/>
        <v>-8</v>
      </c>
      <c r="Y23" s="12"/>
      <c r="Z23" s="20"/>
      <c r="AA23" s="21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7">
        <f t="shared" si="11"/>
        <v>10</v>
      </c>
      <c r="BD23" s="12"/>
      <c r="BE23" s="48" t="str">
        <f t="shared" ref="BE23:BE25" si="25">CONCATENATE(" ",U6,"-",X6," ")</f>
        <v> ZERO-SCCP </v>
      </c>
      <c r="BF23" s="49"/>
      <c r="BG23" s="49"/>
      <c r="BH23" s="49"/>
      <c r="BI23" s="49"/>
      <c r="BJ23" s="49"/>
      <c r="BK23" s="49"/>
      <c r="BL23" s="50"/>
      <c r="BM23" s="51">
        <f t="shared" si="13"/>
        <v>11</v>
      </c>
      <c r="BN23" s="12"/>
      <c r="BO23" s="47">
        <f t="shared" si="14"/>
        <v>9</v>
      </c>
      <c r="BP23" s="12"/>
      <c r="BQ23" s="47">
        <f t="shared" si="15"/>
        <v>2</v>
      </c>
      <c r="BR23" s="12"/>
      <c r="BS23" s="47">
        <f t="shared" si="16"/>
        <v>3</v>
      </c>
      <c r="BT23" s="12"/>
      <c r="BU23" s="47">
        <f t="shared" si="17"/>
        <v>6</v>
      </c>
      <c r="BV23" s="12"/>
      <c r="BW23" s="47">
        <f t="shared" si="18"/>
        <v>35</v>
      </c>
      <c r="BX23" s="12"/>
      <c r="BY23" s="47">
        <f t="shared" si="19"/>
        <v>43</v>
      </c>
      <c r="BZ23" s="12"/>
      <c r="CA23" s="47">
        <f t="shared" si="20"/>
        <v>-8</v>
      </c>
      <c r="CB23" s="12"/>
      <c r="CC23" s="47">
        <f t="shared" si="22"/>
        <v>15</v>
      </c>
      <c r="CD23" s="12"/>
      <c r="CE23" s="52"/>
      <c r="CF23" s="53">
        <f t="shared" si="21"/>
        <v>8992035002</v>
      </c>
      <c r="CG23" s="11"/>
      <c r="CH23" s="11"/>
      <c r="CI23" s="11"/>
      <c r="CJ23" s="12"/>
    </row>
    <row r="24" ht="30.0" customHeight="1">
      <c r="A24" s="1"/>
      <c r="B24" s="47">
        <v>11.0</v>
      </c>
      <c r="C24" s="12"/>
      <c r="D24" s="48" t="str">
        <f t="shared" si="2"/>
        <v> DIEGO BANFI-SPFC </v>
      </c>
      <c r="E24" s="49"/>
      <c r="F24" s="49"/>
      <c r="G24" s="49"/>
      <c r="H24" s="49"/>
      <c r="I24" s="49"/>
      <c r="J24" s="47">
        <f t="shared" si="3"/>
        <v>11</v>
      </c>
      <c r="K24" s="12"/>
      <c r="L24" s="47">
        <f t="shared" si="4"/>
        <v>8</v>
      </c>
      <c r="M24" s="12"/>
      <c r="N24" s="47">
        <f t="shared" si="5"/>
        <v>1</v>
      </c>
      <c r="O24" s="12"/>
      <c r="P24" s="47">
        <f t="shared" si="6"/>
        <v>5</v>
      </c>
      <c r="Q24" s="12"/>
      <c r="R24" s="47">
        <f t="shared" si="7"/>
        <v>5</v>
      </c>
      <c r="S24" s="12"/>
      <c r="T24" s="47">
        <f t="shared" si="8"/>
        <v>46</v>
      </c>
      <c r="U24" s="12"/>
      <c r="V24" s="47">
        <f t="shared" si="9"/>
        <v>52</v>
      </c>
      <c r="W24" s="12"/>
      <c r="X24" s="47">
        <f t="shared" si="10"/>
        <v>-6</v>
      </c>
      <c r="Y24" s="12"/>
      <c r="Z24" s="20"/>
      <c r="AA24" s="21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7">
        <f t="shared" si="11"/>
        <v>4</v>
      </c>
      <c r="BD24" s="12"/>
      <c r="BE24" s="48" t="str">
        <f t="shared" si="25"/>
        <v> ARTHURZINHO-CMSP </v>
      </c>
      <c r="BF24" s="49"/>
      <c r="BG24" s="49"/>
      <c r="BH24" s="49"/>
      <c r="BI24" s="49"/>
      <c r="BJ24" s="49"/>
      <c r="BK24" s="49"/>
      <c r="BL24" s="50"/>
      <c r="BM24" s="51">
        <f t="shared" si="13"/>
        <v>11</v>
      </c>
      <c r="BN24" s="12"/>
      <c r="BO24" s="47">
        <f t="shared" si="14"/>
        <v>20</v>
      </c>
      <c r="BP24" s="12"/>
      <c r="BQ24" s="47">
        <f t="shared" si="15"/>
        <v>6</v>
      </c>
      <c r="BR24" s="12"/>
      <c r="BS24" s="47">
        <f t="shared" si="16"/>
        <v>2</v>
      </c>
      <c r="BT24" s="12"/>
      <c r="BU24" s="47">
        <f t="shared" si="17"/>
        <v>3</v>
      </c>
      <c r="BV24" s="12"/>
      <c r="BW24" s="47">
        <f t="shared" si="18"/>
        <v>43</v>
      </c>
      <c r="BX24" s="12"/>
      <c r="BY24" s="47">
        <f t="shared" si="19"/>
        <v>33</v>
      </c>
      <c r="BZ24" s="12"/>
      <c r="CA24" s="47">
        <f t="shared" si="20"/>
        <v>10</v>
      </c>
      <c r="CB24" s="12"/>
      <c r="CC24" s="47">
        <f t="shared" si="22"/>
        <v>14</v>
      </c>
      <c r="CD24" s="12"/>
      <c r="CE24" s="52"/>
      <c r="CF24" s="53">
        <f t="shared" si="21"/>
        <v>20010043006</v>
      </c>
      <c r="CG24" s="11"/>
      <c r="CH24" s="11"/>
      <c r="CI24" s="11"/>
      <c r="CJ24" s="12"/>
    </row>
    <row r="25" ht="30.0" customHeight="1">
      <c r="A25" s="1"/>
      <c r="B25" s="47">
        <v>12.0</v>
      </c>
      <c r="C25" s="12"/>
      <c r="D25" s="48" t="str">
        <f t="shared" si="2"/>
        <v> GUTO-ECSB </v>
      </c>
      <c r="E25" s="49"/>
      <c r="F25" s="49"/>
      <c r="G25" s="49"/>
      <c r="H25" s="49"/>
      <c r="I25" s="49"/>
      <c r="J25" s="47">
        <f t="shared" si="3"/>
        <v>11</v>
      </c>
      <c r="K25" s="12"/>
      <c r="L25" s="47">
        <f t="shared" si="4"/>
        <v>3</v>
      </c>
      <c r="M25" s="12"/>
      <c r="N25" s="47">
        <f t="shared" si="5"/>
        <v>1</v>
      </c>
      <c r="O25" s="12"/>
      <c r="P25" s="47">
        <f t="shared" si="6"/>
        <v>0</v>
      </c>
      <c r="Q25" s="12"/>
      <c r="R25" s="47">
        <f t="shared" si="7"/>
        <v>10</v>
      </c>
      <c r="S25" s="12"/>
      <c r="T25" s="47">
        <f t="shared" si="8"/>
        <v>29</v>
      </c>
      <c r="U25" s="12"/>
      <c r="V25" s="47">
        <f t="shared" si="9"/>
        <v>54</v>
      </c>
      <c r="W25" s="12"/>
      <c r="X25" s="47">
        <f t="shared" si="10"/>
        <v>-25</v>
      </c>
      <c r="Y25" s="12"/>
      <c r="Z25" s="20"/>
      <c r="AA25" s="21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7">
        <f t="shared" si="11"/>
        <v>9</v>
      </c>
      <c r="BD25" s="12"/>
      <c r="BE25" s="48" t="str">
        <f t="shared" si="25"/>
        <v> FRANCISCO JR-SEP </v>
      </c>
      <c r="BF25" s="49"/>
      <c r="BG25" s="49"/>
      <c r="BH25" s="49"/>
      <c r="BI25" s="49"/>
      <c r="BJ25" s="49"/>
      <c r="BK25" s="49"/>
      <c r="BL25" s="50"/>
      <c r="BM25" s="51">
        <f t="shared" si="13"/>
        <v>11</v>
      </c>
      <c r="BN25" s="12"/>
      <c r="BO25" s="47">
        <f t="shared" si="14"/>
        <v>12</v>
      </c>
      <c r="BP25" s="12"/>
      <c r="BQ25" s="47">
        <f t="shared" si="15"/>
        <v>3</v>
      </c>
      <c r="BR25" s="12"/>
      <c r="BS25" s="47">
        <f t="shared" si="16"/>
        <v>3</v>
      </c>
      <c r="BT25" s="12"/>
      <c r="BU25" s="47">
        <f t="shared" si="17"/>
        <v>5</v>
      </c>
      <c r="BV25" s="12"/>
      <c r="BW25" s="47">
        <f t="shared" si="18"/>
        <v>44</v>
      </c>
      <c r="BX25" s="12"/>
      <c r="BY25" s="47">
        <f t="shared" si="19"/>
        <v>47</v>
      </c>
      <c r="BZ25" s="12"/>
      <c r="CA25" s="47">
        <f t="shared" si="20"/>
        <v>-3</v>
      </c>
      <c r="CB25" s="12"/>
      <c r="CC25" s="47">
        <f t="shared" si="22"/>
        <v>13</v>
      </c>
      <c r="CD25" s="12"/>
      <c r="CE25" s="52"/>
      <c r="CF25" s="53">
        <f t="shared" si="21"/>
        <v>11997044003</v>
      </c>
      <c r="CG25" s="11"/>
      <c r="CH25" s="11"/>
      <c r="CI25" s="11"/>
      <c r="CJ25" s="12"/>
    </row>
    <row r="26" ht="30.0" customHeight="1">
      <c r="A26" s="1"/>
      <c r="B26" s="2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2"/>
      <c r="O26" s="1"/>
      <c r="P26" s="32"/>
      <c r="Q26" s="1"/>
      <c r="R26" s="32"/>
      <c r="S26" s="1"/>
      <c r="T26" s="32"/>
      <c r="U26" s="1"/>
      <c r="V26" s="32"/>
      <c r="W26" s="1"/>
      <c r="X26" s="1"/>
      <c r="Y26" s="1"/>
      <c r="Z26" s="1"/>
      <c r="AA26" s="1"/>
      <c r="AB26" s="1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1"/>
      <c r="AP26" s="1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</row>
    <row r="27" ht="30.0" customHeight="1">
      <c r="A27" s="1"/>
      <c r="B27" s="3" t="str">
        <f>$B$1</f>
        <v>F.P.F.M. - Taça São Paulo - 2026</v>
      </c>
      <c r="AA27" s="1"/>
      <c r="AB27" s="1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1"/>
      <c r="AP27" s="1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</row>
    <row r="28" ht="30.0" customHeight="1">
      <c r="A28" s="1"/>
      <c r="B28" s="2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2"/>
      <c r="O28" s="1"/>
      <c r="P28" s="32"/>
      <c r="Q28" s="1"/>
      <c r="R28" s="32"/>
      <c r="S28" s="1"/>
      <c r="T28" s="32"/>
      <c r="U28" s="1"/>
      <c r="V28" s="32"/>
      <c r="W28" s="1"/>
      <c r="X28" s="1"/>
      <c r="Y28" s="1"/>
      <c r="Z28" s="1"/>
      <c r="AA28" s="1"/>
      <c r="AB28" s="1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1"/>
      <c r="AP28" s="1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</row>
    <row r="29" ht="30.0" customHeight="1">
      <c r="A29" s="1"/>
      <c r="B29" s="54" t="str">
        <f>$B$3</f>
        <v>Adulto -3ª Divisão - Círculo Militar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5" t="str">
        <f>$Y$3</f>
        <v> 04-JUL-2026</v>
      </c>
      <c r="AA29" s="1"/>
      <c r="AB29" s="1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1"/>
      <c r="AP29" s="1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</row>
    <row r="30" ht="30.0" customHeight="1">
      <c r="A30" s="1"/>
      <c r="B30" s="2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2"/>
      <c r="O30" s="1"/>
      <c r="P30" s="32"/>
      <c r="Q30" s="1"/>
      <c r="R30" s="32"/>
      <c r="S30" s="1"/>
      <c r="T30" s="32"/>
      <c r="U30" s="1"/>
      <c r="V30" s="32"/>
      <c r="W30" s="1"/>
      <c r="X30" s="1"/>
      <c r="Y30" s="1"/>
      <c r="Z30" s="1"/>
      <c r="AA30" s="1"/>
      <c r="AB30" s="1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1"/>
      <c r="AP30" s="1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</row>
    <row r="31" ht="30.0" customHeight="1">
      <c r="A31" s="1"/>
      <c r="B31" s="2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2"/>
      <c r="O31" s="1"/>
      <c r="P31" s="32"/>
      <c r="Q31" s="1"/>
      <c r="R31" s="32"/>
      <c r="S31" s="1"/>
      <c r="T31" s="32"/>
      <c r="U31" s="1"/>
      <c r="V31" s="32"/>
      <c r="W31" s="1"/>
      <c r="X31" s="1"/>
      <c r="Y31" s="1"/>
      <c r="Z31" s="1"/>
      <c r="AA31" s="1"/>
      <c r="AB31" s="1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1"/>
      <c r="AP31" s="1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</row>
    <row r="32" ht="30.0" customHeight="1">
      <c r="A32" s="1"/>
      <c r="B32" s="10" t="s">
        <v>42</v>
      </c>
      <c r="C32" s="12"/>
      <c r="D32" s="56" t="str">
        <f>Y3</f>
        <v> 04-JUL-2026</v>
      </c>
      <c r="E32" s="11"/>
      <c r="F32" s="12"/>
      <c r="G32" s="1"/>
      <c r="H32" s="1"/>
      <c r="I32" s="1"/>
      <c r="J32" s="1"/>
      <c r="K32" s="1"/>
      <c r="L32" s="1"/>
      <c r="M32" s="1"/>
      <c r="N32" s="32"/>
      <c r="O32" s="1"/>
      <c r="P32" s="32"/>
      <c r="Q32" s="1"/>
      <c r="R32" s="32"/>
      <c r="S32" s="1"/>
      <c r="T32" s="32"/>
      <c r="U32" s="1"/>
      <c r="V32" s="32"/>
      <c r="W32" s="1"/>
      <c r="X32" s="1"/>
      <c r="Y32" s="1"/>
      <c r="Z32" s="1"/>
      <c r="AA32" s="1"/>
      <c r="AB32" s="1"/>
      <c r="AC32" s="57" t="s">
        <v>43</v>
      </c>
      <c r="AO32" s="1"/>
      <c r="AP32" s="57" t="s">
        <v>44</v>
      </c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</row>
    <row r="33" ht="30.0" customHeight="1">
      <c r="A33" s="1"/>
      <c r="B33" s="2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2"/>
      <c r="O33" s="1"/>
      <c r="P33" s="32"/>
      <c r="Q33" s="1"/>
      <c r="R33" s="32"/>
      <c r="S33" s="1"/>
      <c r="T33" s="32"/>
      <c r="U33" s="1"/>
      <c r="V33" s="32"/>
      <c r="W33" s="1"/>
      <c r="X33" s="1"/>
      <c r="Y33" s="1"/>
      <c r="Z33" s="1"/>
      <c r="AA33" s="1"/>
      <c r="AB33" s="1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1"/>
      <c r="AP33" s="1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</row>
    <row r="34" ht="30.0" customHeight="1">
      <c r="A34" s="1"/>
      <c r="B34" s="58" t="s">
        <v>45</v>
      </c>
      <c r="C34" s="59">
        <v>1.0</v>
      </c>
      <c r="D34" s="60"/>
      <c r="E34" s="60"/>
      <c r="F34" s="60"/>
      <c r="G34" s="60"/>
      <c r="H34" s="60"/>
      <c r="I34" s="61"/>
      <c r="J34" s="61"/>
      <c r="K34" s="62" t="s">
        <v>46</v>
      </c>
      <c r="L34" s="63">
        <v>0.3958333333333333</v>
      </c>
      <c r="M34" s="12"/>
      <c r="N34" s="60"/>
      <c r="O34" s="58" t="s">
        <v>45</v>
      </c>
      <c r="P34" s="59">
        <f>C34+1</f>
        <v>2</v>
      </c>
      <c r="Q34" s="60"/>
      <c r="R34" s="60"/>
      <c r="S34" s="60"/>
      <c r="T34" s="60"/>
      <c r="U34" s="60"/>
      <c r="V34" s="61"/>
      <c r="W34" s="61"/>
      <c r="X34" s="1"/>
      <c r="Y34" s="1"/>
      <c r="Z34" s="1"/>
      <c r="AA34" s="1"/>
      <c r="AB34" s="1"/>
      <c r="AC34" s="64" t="str">
        <f t="shared" ref="AC34:AD34" si="26">B34</f>
        <v>Rd.</v>
      </c>
      <c r="AD34" s="65">
        <f t="shared" si="26"/>
        <v>1</v>
      </c>
      <c r="AE34" s="60"/>
      <c r="AF34" s="60"/>
      <c r="AG34" s="60"/>
      <c r="AH34" s="60"/>
      <c r="AI34" s="60"/>
      <c r="AJ34" s="60"/>
      <c r="AK34" s="60"/>
      <c r="AL34" s="1"/>
      <c r="AM34" s="4"/>
      <c r="AN34" s="4"/>
      <c r="AO34" s="1"/>
      <c r="AP34" s="64" t="str">
        <f t="shared" ref="AP34:AQ34" si="27">O34</f>
        <v>Rd.</v>
      </c>
      <c r="AQ34" s="65">
        <f t="shared" si="27"/>
        <v>2</v>
      </c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60"/>
      <c r="CC34" s="1"/>
      <c r="CD34" s="1"/>
      <c r="CE34" s="1"/>
      <c r="CF34" s="1"/>
      <c r="CG34" s="1"/>
      <c r="CH34" s="1"/>
      <c r="CI34" s="1"/>
      <c r="CJ34" s="1"/>
    </row>
    <row r="35" ht="30.0" customHeight="1">
      <c r="A35" s="1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6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6"/>
      <c r="AA35" s="1"/>
      <c r="AB35" s="1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1"/>
      <c r="AP35" s="1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60"/>
      <c r="CC35" s="1"/>
      <c r="CD35" s="1"/>
      <c r="CE35" s="1"/>
      <c r="CF35" s="1"/>
      <c r="CG35" s="1"/>
      <c r="CH35" s="1"/>
      <c r="CI35" s="1"/>
      <c r="CJ35" s="1"/>
    </row>
    <row r="36" ht="30.0" customHeight="1">
      <c r="A36" s="1"/>
      <c r="B36" s="58" t="s">
        <v>47</v>
      </c>
      <c r="C36" s="67"/>
      <c r="D36" s="40" t="s">
        <v>48</v>
      </c>
      <c r="E36" s="11"/>
      <c r="F36" s="11"/>
      <c r="G36" s="11"/>
      <c r="H36" s="11"/>
      <c r="I36" s="11"/>
      <c r="J36" s="11"/>
      <c r="K36" s="11"/>
      <c r="L36" s="11"/>
      <c r="M36" s="12"/>
      <c r="N36" s="60"/>
      <c r="O36" s="58" t="s">
        <v>47</v>
      </c>
      <c r="P36" s="67"/>
      <c r="Q36" s="40" t="s">
        <v>48</v>
      </c>
      <c r="R36" s="11"/>
      <c r="S36" s="11"/>
      <c r="T36" s="11"/>
      <c r="U36" s="11"/>
      <c r="V36" s="11"/>
      <c r="W36" s="11"/>
      <c r="X36" s="11"/>
      <c r="Y36" s="11"/>
      <c r="Z36" s="12"/>
      <c r="AA36" s="1"/>
      <c r="AB36" s="1"/>
      <c r="AC36" s="68" t="s">
        <v>49</v>
      </c>
      <c r="AD36" s="69" t="s">
        <v>50</v>
      </c>
      <c r="AE36" s="69" t="s">
        <v>51</v>
      </c>
      <c r="AF36" s="69" t="s">
        <v>52</v>
      </c>
      <c r="AG36" s="69" t="s">
        <v>53</v>
      </c>
      <c r="AH36" s="69" t="s">
        <v>54</v>
      </c>
      <c r="AI36" s="70" t="s">
        <v>55</v>
      </c>
      <c r="AJ36" s="70" t="s">
        <v>56</v>
      </c>
      <c r="AK36" s="70" t="s">
        <v>57</v>
      </c>
      <c r="AL36" s="70" t="s">
        <v>58</v>
      </c>
      <c r="AM36" s="70" t="s">
        <v>59</v>
      </c>
      <c r="AN36" s="71" t="s">
        <v>49</v>
      </c>
      <c r="AO36" s="1"/>
      <c r="AP36" s="68" t="s">
        <v>49</v>
      </c>
      <c r="AQ36" s="69" t="s">
        <v>50</v>
      </c>
      <c r="AR36" s="69" t="s">
        <v>51</v>
      </c>
      <c r="AS36" s="69" t="s">
        <v>52</v>
      </c>
      <c r="AT36" s="69" t="s">
        <v>53</v>
      </c>
      <c r="AU36" s="69" t="s">
        <v>54</v>
      </c>
      <c r="AV36" s="70" t="s">
        <v>55</v>
      </c>
      <c r="AW36" s="70" t="s">
        <v>56</v>
      </c>
      <c r="AX36" s="70" t="s">
        <v>57</v>
      </c>
      <c r="AY36" s="70" t="s">
        <v>58</v>
      </c>
      <c r="AZ36" s="70" t="s">
        <v>59</v>
      </c>
      <c r="BA36" s="71" t="s">
        <v>49</v>
      </c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60"/>
      <c r="CC36" s="1"/>
      <c r="CD36" s="1"/>
      <c r="CE36" s="1"/>
      <c r="CF36" s="1"/>
      <c r="CG36" s="1"/>
      <c r="CH36" s="1"/>
      <c r="CI36" s="1"/>
      <c r="CJ36" s="1"/>
    </row>
    <row r="37" ht="30.0" customHeight="1">
      <c r="A37" s="1"/>
      <c r="B37" s="59">
        <v>1.0</v>
      </c>
      <c r="C37" s="72"/>
      <c r="D37" s="73" t="str">
        <f t="shared" ref="D37:D39" si="28">BE14</f>
        <v> BRUNO VASC.-SPFC </v>
      </c>
      <c r="E37" s="11"/>
      <c r="F37" s="11"/>
      <c r="G37" s="12"/>
      <c r="H37" s="74">
        <v>4.0</v>
      </c>
      <c r="I37" s="74">
        <v>4.0</v>
      </c>
      <c r="J37" s="75" t="str">
        <f>BE19</f>
        <v> DIEGO BANFI-SPFC </v>
      </c>
      <c r="K37" s="11"/>
      <c r="L37" s="11"/>
      <c r="M37" s="12"/>
      <c r="N37" s="60"/>
      <c r="O37" s="59">
        <v>3.0</v>
      </c>
      <c r="P37" s="72"/>
      <c r="Q37" s="73" t="str">
        <f>D37</f>
        <v> BRUNO VASC.-SPFC </v>
      </c>
      <c r="R37" s="11"/>
      <c r="S37" s="11"/>
      <c r="T37" s="12"/>
      <c r="U37" s="74">
        <v>4.0</v>
      </c>
      <c r="V37" s="74">
        <v>6.0</v>
      </c>
      <c r="W37" s="75" t="str">
        <f t="shared" ref="W37:W38" si="29">J38</f>
        <v> LEO RODRIGUES-SPFC </v>
      </c>
      <c r="X37" s="11"/>
      <c r="Y37" s="11"/>
      <c r="Z37" s="12"/>
      <c r="AA37" s="1"/>
      <c r="AB37" s="1"/>
      <c r="AC37" s="76" t="str">
        <f t="shared" ref="AC37:AC42" si="30">D37</f>
        <v> BRUNO VASC.-SPFC </v>
      </c>
      <c r="AD37" s="77">
        <f t="shared" ref="AD37:AD42" si="31">IF(OR(H37="",I37=""),"",IF(H37&gt;I37,1,0))</f>
        <v>0</v>
      </c>
      <c r="AE37" s="77">
        <f t="shared" ref="AE37:AE42" si="32">IF(OR(H37="",I37=""),"",IF(H37=I37,1,0))</f>
        <v>1</v>
      </c>
      <c r="AF37" s="77">
        <f t="shared" ref="AF37:AF42" si="33">IF(OR(H37="",I37=""),"",IF(H37&lt;I37,1,0))</f>
        <v>0</v>
      </c>
      <c r="AG37" s="78">
        <f t="shared" ref="AG37:AG42" si="34">IF(OR(H37="",I37=""),"",H37)</f>
        <v>4</v>
      </c>
      <c r="AH37" s="78">
        <f t="shared" ref="AH37:AH42" si="35">IF(OR(H37="",I37=""),"",I37)</f>
        <v>4</v>
      </c>
      <c r="AI37" s="79">
        <f t="shared" ref="AI37:AI42" si="36">IF(OR(H37="",I37=""),"",IF(H37&lt;I37,1,0))</f>
        <v>0</v>
      </c>
      <c r="AJ37" s="79">
        <f t="shared" ref="AJ37:AJ42" si="37">IF(OR(H37="",I37=""),"",IF(H37=I37,1,0))</f>
        <v>1</v>
      </c>
      <c r="AK37" s="79">
        <f t="shared" ref="AK37:AK42" si="38">IF(OR(H37="",I37=""),"",IF(H37&gt;I37,1,0))</f>
        <v>0</v>
      </c>
      <c r="AL37" s="80">
        <f t="shared" ref="AL37:AL42" si="39">IF(OR(H37="",I37=""),"",I37)</f>
        <v>4</v>
      </c>
      <c r="AM37" s="80">
        <f t="shared" ref="AM37:AM42" si="40">IF(OR(H37="",I37=""),"",H37)</f>
        <v>4</v>
      </c>
      <c r="AN37" s="81" t="str">
        <f t="shared" ref="AN37:AN42" si="41">J37</f>
        <v> DIEGO BANFI-SPFC </v>
      </c>
      <c r="AO37" s="1"/>
      <c r="AP37" s="76" t="str">
        <f t="shared" ref="AP37:AP42" si="42">Q37</f>
        <v> BRUNO VASC.-SPFC </v>
      </c>
      <c r="AQ37" s="77">
        <f t="shared" ref="AQ37:AQ42" si="43">IF(OR(U37="",V37=""),"",IF(U37&gt;V37,1,0))</f>
        <v>0</v>
      </c>
      <c r="AR37" s="77">
        <f t="shared" ref="AR37:AR42" si="44">IF(OR(U37="",V37=""),"",IF(U37=V37,1,0))</f>
        <v>0</v>
      </c>
      <c r="AS37" s="77">
        <f t="shared" ref="AS37:AS42" si="45">IF(OR(U37="",V37=""),"",IF(U37&lt;V37,1,0))</f>
        <v>1</v>
      </c>
      <c r="AT37" s="78">
        <f t="shared" ref="AT37:AT42" si="46">IF(OR(U37="",V37=""),"",U37)</f>
        <v>4</v>
      </c>
      <c r="AU37" s="78">
        <f t="shared" ref="AU37:AU42" si="47">IF(OR(U37="",V37=""),"",V37)</f>
        <v>6</v>
      </c>
      <c r="AV37" s="79">
        <f t="shared" ref="AV37:AV42" si="48">IF(OR(U37="",V37=""),"",IF(U37&lt;V37,1,0))</f>
        <v>1</v>
      </c>
      <c r="AW37" s="79">
        <f t="shared" ref="AW37:AW42" si="49">IF(OR(U37="",V37=""),"",IF(U37=V37,1,0))</f>
        <v>0</v>
      </c>
      <c r="AX37" s="79">
        <f t="shared" ref="AX37:AX42" si="50">IF(OR(U37="",V37=""),"",IF(U37&gt;V37,1,0))</f>
        <v>0</v>
      </c>
      <c r="AY37" s="80">
        <f t="shared" ref="AY37:AY42" si="51">IF(OR(U37="",V37=""),"",V37)</f>
        <v>6</v>
      </c>
      <c r="AZ37" s="80">
        <f t="shared" ref="AZ37:AZ42" si="52">IF(OR(U37="",V37=""),"",U37)</f>
        <v>4</v>
      </c>
      <c r="BA37" s="81" t="str">
        <f t="shared" ref="BA37:BA42" si="53">W37</f>
        <v> LEO RODRIGUES-SPFC </v>
      </c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60"/>
      <c r="CC37" s="1"/>
      <c r="CD37" s="1"/>
      <c r="CE37" s="1"/>
      <c r="CF37" s="1"/>
      <c r="CG37" s="1"/>
      <c r="CH37" s="1"/>
      <c r="CI37" s="1"/>
      <c r="CJ37" s="1"/>
    </row>
    <row r="38" ht="30.0" customHeight="1">
      <c r="A38" s="1"/>
      <c r="B38" s="82">
        <v>2.0</v>
      </c>
      <c r="C38" s="72"/>
      <c r="D38" s="73" t="str">
        <f t="shared" si="28"/>
        <v> DUDA-SPFC </v>
      </c>
      <c r="E38" s="11"/>
      <c r="F38" s="11"/>
      <c r="G38" s="12"/>
      <c r="H38" s="74">
        <v>2.0</v>
      </c>
      <c r="I38" s="74">
        <v>4.0</v>
      </c>
      <c r="J38" s="75" t="str">
        <f>BE18</f>
        <v> LEO RODRIGUES-SPFC </v>
      </c>
      <c r="K38" s="11"/>
      <c r="L38" s="11"/>
      <c r="M38" s="12"/>
      <c r="N38" s="60"/>
      <c r="O38" s="82">
        <v>4.0</v>
      </c>
      <c r="P38" s="72"/>
      <c r="Q38" s="73" t="str">
        <f>J37</f>
        <v> DIEGO BANFI-SPFC </v>
      </c>
      <c r="R38" s="11"/>
      <c r="S38" s="11"/>
      <c r="T38" s="12"/>
      <c r="U38" s="74">
        <v>3.0</v>
      </c>
      <c r="V38" s="74">
        <v>5.0</v>
      </c>
      <c r="W38" s="75" t="str">
        <f t="shared" si="29"/>
        <v> PC-SPFC </v>
      </c>
      <c r="X38" s="11"/>
      <c r="Y38" s="11"/>
      <c r="Z38" s="12"/>
      <c r="AA38" s="1"/>
      <c r="AB38" s="1"/>
      <c r="AC38" s="76" t="str">
        <f t="shared" si="30"/>
        <v> DUDA-SPFC </v>
      </c>
      <c r="AD38" s="77">
        <f t="shared" si="31"/>
        <v>0</v>
      </c>
      <c r="AE38" s="77">
        <f t="shared" si="32"/>
        <v>0</v>
      </c>
      <c r="AF38" s="77">
        <f t="shared" si="33"/>
        <v>1</v>
      </c>
      <c r="AG38" s="78">
        <f t="shared" si="34"/>
        <v>2</v>
      </c>
      <c r="AH38" s="78">
        <f t="shared" si="35"/>
        <v>4</v>
      </c>
      <c r="AI38" s="79">
        <f t="shared" si="36"/>
        <v>1</v>
      </c>
      <c r="AJ38" s="79">
        <f t="shared" si="37"/>
        <v>0</v>
      </c>
      <c r="AK38" s="79">
        <f t="shared" si="38"/>
        <v>0</v>
      </c>
      <c r="AL38" s="80">
        <f t="shared" si="39"/>
        <v>4</v>
      </c>
      <c r="AM38" s="80">
        <f t="shared" si="40"/>
        <v>2</v>
      </c>
      <c r="AN38" s="81" t="str">
        <f t="shared" si="41"/>
        <v> LEO RODRIGUES-SPFC </v>
      </c>
      <c r="AO38" s="1"/>
      <c r="AP38" s="76" t="str">
        <f t="shared" si="42"/>
        <v> DIEGO BANFI-SPFC </v>
      </c>
      <c r="AQ38" s="77">
        <f t="shared" si="43"/>
        <v>0</v>
      </c>
      <c r="AR38" s="77">
        <f t="shared" si="44"/>
        <v>0</v>
      </c>
      <c r="AS38" s="77">
        <f t="shared" si="45"/>
        <v>1</v>
      </c>
      <c r="AT38" s="78">
        <f t="shared" si="46"/>
        <v>3</v>
      </c>
      <c r="AU38" s="78">
        <f t="shared" si="47"/>
        <v>5</v>
      </c>
      <c r="AV38" s="79">
        <f t="shared" si="48"/>
        <v>1</v>
      </c>
      <c r="AW38" s="79">
        <f t="shared" si="49"/>
        <v>0</v>
      </c>
      <c r="AX38" s="79">
        <f t="shared" si="50"/>
        <v>0</v>
      </c>
      <c r="AY38" s="80">
        <f t="shared" si="51"/>
        <v>5</v>
      </c>
      <c r="AZ38" s="80">
        <f t="shared" si="52"/>
        <v>3</v>
      </c>
      <c r="BA38" s="81" t="str">
        <f t="shared" si="53"/>
        <v> PC-SPFC </v>
      </c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60"/>
      <c r="CC38" s="1"/>
      <c r="CD38" s="1"/>
      <c r="CE38" s="1"/>
      <c r="CF38" s="1"/>
      <c r="CG38" s="1"/>
      <c r="CH38" s="1"/>
      <c r="CI38" s="1"/>
      <c r="CJ38" s="1"/>
    </row>
    <row r="39" ht="30.0" customHeight="1">
      <c r="A39" s="1"/>
      <c r="B39" s="82">
        <v>3.0</v>
      </c>
      <c r="C39" s="72"/>
      <c r="D39" s="73" t="str">
        <f t="shared" si="28"/>
        <v> GUTO-ECSB </v>
      </c>
      <c r="E39" s="11"/>
      <c r="F39" s="11"/>
      <c r="G39" s="12"/>
      <c r="H39" s="74">
        <v>2.0</v>
      </c>
      <c r="I39" s="74">
        <v>5.0</v>
      </c>
      <c r="J39" s="75" t="str">
        <f>BE17</f>
        <v> PC-SPFC </v>
      </c>
      <c r="K39" s="11"/>
      <c r="L39" s="11"/>
      <c r="M39" s="12"/>
      <c r="N39" s="60"/>
      <c r="O39" s="82">
        <v>5.0</v>
      </c>
      <c r="P39" s="72"/>
      <c r="Q39" s="73" t="str">
        <f>D38</f>
        <v> DUDA-SPFC </v>
      </c>
      <c r="R39" s="11"/>
      <c r="S39" s="11"/>
      <c r="T39" s="12"/>
      <c r="U39" s="74">
        <v>4.0</v>
      </c>
      <c r="V39" s="74">
        <v>1.0</v>
      </c>
      <c r="W39" s="75" t="str">
        <f>D39</f>
        <v> GUTO-ECSB </v>
      </c>
      <c r="X39" s="11"/>
      <c r="Y39" s="11"/>
      <c r="Z39" s="12"/>
      <c r="AA39" s="1"/>
      <c r="AB39" s="1"/>
      <c r="AC39" s="76" t="str">
        <f t="shared" si="30"/>
        <v> GUTO-ECSB </v>
      </c>
      <c r="AD39" s="77">
        <f t="shared" si="31"/>
        <v>0</v>
      </c>
      <c r="AE39" s="77">
        <f t="shared" si="32"/>
        <v>0</v>
      </c>
      <c r="AF39" s="77">
        <f t="shared" si="33"/>
        <v>1</v>
      </c>
      <c r="AG39" s="78">
        <f t="shared" si="34"/>
        <v>2</v>
      </c>
      <c r="AH39" s="78">
        <f t="shared" si="35"/>
        <v>5</v>
      </c>
      <c r="AI39" s="79">
        <f t="shared" si="36"/>
        <v>1</v>
      </c>
      <c r="AJ39" s="79">
        <f t="shared" si="37"/>
        <v>0</v>
      </c>
      <c r="AK39" s="79">
        <f t="shared" si="38"/>
        <v>0</v>
      </c>
      <c r="AL39" s="80">
        <f t="shared" si="39"/>
        <v>5</v>
      </c>
      <c r="AM39" s="80">
        <f t="shared" si="40"/>
        <v>2</v>
      </c>
      <c r="AN39" s="81" t="str">
        <f t="shared" si="41"/>
        <v> PC-SPFC </v>
      </c>
      <c r="AO39" s="1"/>
      <c r="AP39" s="76" t="str">
        <f t="shared" si="42"/>
        <v> DUDA-SPFC </v>
      </c>
      <c r="AQ39" s="77">
        <f t="shared" si="43"/>
        <v>1</v>
      </c>
      <c r="AR39" s="77">
        <f t="shared" si="44"/>
        <v>0</v>
      </c>
      <c r="AS39" s="77">
        <f t="shared" si="45"/>
        <v>0</v>
      </c>
      <c r="AT39" s="78">
        <f t="shared" si="46"/>
        <v>4</v>
      </c>
      <c r="AU39" s="78">
        <f t="shared" si="47"/>
        <v>1</v>
      </c>
      <c r="AV39" s="79">
        <f t="shared" si="48"/>
        <v>0</v>
      </c>
      <c r="AW39" s="79">
        <f t="shared" si="49"/>
        <v>0</v>
      </c>
      <c r="AX39" s="79">
        <f t="shared" si="50"/>
        <v>1</v>
      </c>
      <c r="AY39" s="80">
        <f t="shared" si="51"/>
        <v>1</v>
      </c>
      <c r="AZ39" s="80">
        <f t="shared" si="52"/>
        <v>4</v>
      </c>
      <c r="BA39" s="81" t="str">
        <f t="shared" si="53"/>
        <v> GUTO-ECSB </v>
      </c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60"/>
      <c r="CC39" s="1"/>
      <c r="CD39" s="1"/>
      <c r="CE39" s="1"/>
      <c r="CF39" s="1"/>
      <c r="CG39" s="1"/>
      <c r="CH39" s="1"/>
      <c r="CI39" s="1"/>
      <c r="CJ39" s="1"/>
    </row>
    <row r="40" ht="30.0" customHeight="1">
      <c r="A40" s="1"/>
      <c r="B40" s="82">
        <v>4.0</v>
      </c>
      <c r="C40" s="72"/>
      <c r="D40" s="73" t="str">
        <f t="shared" ref="D40:D42" si="54">BE20</f>
        <v> DI CICCO-SEP </v>
      </c>
      <c r="E40" s="11"/>
      <c r="F40" s="11"/>
      <c r="G40" s="12"/>
      <c r="H40" s="74">
        <v>6.0</v>
      </c>
      <c r="I40" s="74">
        <v>4.0</v>
      </c>
      <c r="J40" s="75" t="str">
        <f>BE25</f>
        <v> FRANCISCO JR-SEP </v>
      </c>
      <c r="K40" s="11"/>
      <c r="L40" s="11"/>
      <c r="M40" s="12"/>
      <c r="N40" s="60"/>
      <c r="O40" s="82">
        <v>6.0</v>
      </c>
      <c r="P40" s="72"/>
      <c r="Q40" s="73" t="str">
        <f>D40</f>
        <v> DI CICCO-SEP </v>
      </c>
      <c r="R40" s="11"/>
      <c r="S40" s="11"/>
      <c r="T40" s="12"/>
      <c r="U40" s="74">
        <v>3.0</v>
      </c>
      <c r="V40" s="74">
        <v>4.0</v>
      </c>
      <c r="W40" s="75" t="str">
        <f t="shared" ref="W40:W41" si="55">J41</f>
        <v> ARTHURZINHO-CMSP </v>
      </c>
      <c r="X40" s="11"/>
      <c r="Y40" s="11"/>
      <c r="Z40" s="12"/>
      <c r="AA40" s="1"/>
      <c r="AB40" s="1"/>
      <c r="AC40" s="76" t="str">
        <f t="shared" si="30"/>
        <v> DI CICCO-SEP </v>
      </c>
      <c r="AD40" s="77">
        <f t="shared" si="31"/>
        <v>1</v>
      </c>
      <c r="AE40" s="77">
        <f t="shared" si="32"/>
        <v>0</v>
      </c>
      <c r="AF40" s="77">
        <f t="shared" si="33"/>
        <v>0</v>
      </c>
      <c r="AG40" s="78">
        <f t="shared" si="34"/>
        <v>6</v>
      </c>
      <c r="AH40" s="78">
        <f t="shared" si="35"/>
        <v>4</v>
      </c>
      <c r="AI40" s="79">
        <f t="shared" si="36"/>
        <v>0</v>
      </c>
      <c r="AJ40" s="79">
        <f t="shared" si="37"/>
        <v>0</v>
      </c>
      <c r="AK40" s="79">
        <f t="shared" si="38"/>
        <v>1</v>
      </c>
      <c r="AL40" s="80">
        <f t="shared" si="39"/>
        <v>4</v>
      </c>
      <c r="AM40" s="80">
        <f t="shared" si="40"/>
        <v>6</v>
      </c>
      <c r="AN40" s="81" t="str">
        <f t="shared" si="41"/>
        <v> FRANCISCO JR-SEP </v>
      </c>
      <c r="AO40" s="1"/>
      <c r="AP40" s="76" t="str">
        <f t="shared" si="42"/>
        <v> DI CICCO-SEP </v>
      </c>
      <c r="AQ40" s="77">
        <f t="shared" si="43"/>
        <v>0</v>
      </c>
      <c r="AR40" s="77">
        <f t="shared" si="44"/>
        <v>0</v>
      </c>
      <c r="AS40" s="77">
        <f t="shared" si="45"/>
        <v>1</v>
      </c>
      <c r="AT40" s="78">
        <f t="shared" si="46"/>
        <v>3</v>
      </c>
      <c r="AU40" s="78">
        <f t="shared" si="47"/>
        <v>4</v>
      </c>
      <c r="AV40" s="79">
        <f t="shared" si="48"/>
        <v>1</v>
      </c>
      <c r="AW40" s="79">
        <f t="shared" si="49"/>
        <v>0</v>
      </c>
      <c r="AX40" s="79">
        <f t="shared" si="50"/>
        <v>0</v>
      </c>
      <c r="AY40" s="80">
        <f t="shared" si="51"/>
        <v>4</v>
      </c>
      <c r="AZ40" s="80">
        <f t="shared" si="52"/>
        <v>3</v>
      </c>
      <c r="BA40" s="81" t="str">
        <f t="shared" si="53"/>
        <v> ARTHURZINHO-CMSP </v>
      </c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60"/>
      <c r="CC40" s="1"/>
      <c r="CD40" s="1"/>
      <c r="CE40" s="1"/>
      <c r="CF40" s="1"/>
      <c r="CG40" s="1"/>
      <c r="CH40" s="1"/>
      <c r="CI40" s="1"/>
      <c r="CJ40" s="1"/>
    </row>
    <row r="41" ht="30.0" customHeight="1">
      <c r="A41" s="1"/>
      <c r="B41" s="82">
        <v>5.0</v>
      </c>
      <c r="C41" s="72"/>
      <c r="D41" s="73" t="str">
        <f t="shared" si="54"/>
        <v> RAFAEL SANTOS-CMSP </v>
      </c>
      <c r="E41" s="11"/>
      <c r="F41" s="11"/>
      <c r="G41" s="12"/>
      <c r="H41" s="74">
        <v>2.0</v>
      </c>
      <c r="I41" s="74">
        <v>2.0</v>
      </c>
      <c r="J41" s="75" t="str">
        <f>BE24</f>
        <v> ARTHURZINHO-CMSP </v>
      </c>
      <c r="K41" s="11"/>
      <c r="L41" s="11"/>
      <c r="M41" s="12"/>
      <c r="N41" s="60"/>
      <c r="O41" s="82">
        <v>1.0</v>
      </c>
      <c r="P41" s="72"/>
      <c r="Q41" s="73" t="str">
        <f>J40</f>
        <v> FRANCISCO JR-SEP </v>
      </c>
      <c r="R41" s="11"/>
      <c r="S41" s="11"/>
      <c r="T41" s="12"/>
      <c r="U41" s="74">
        <v>2.0</v>
      </c>
      <c r="V41" s="74">
        <v>2.0</v>
      </c>
      <c r="W41" s="75" t="str">
        <f t="shared" si="55"/>
        <v> ZERO-SCCP </v>
      </c>
      <c r="X41" s="11"/>
      <c r="Y41" s="11"/>
      <c r="Z41" s="12"/>
      <c r="AA41" s="1"/>
      <c r="AB41" s="1"/>
      <c r="AC41" s="76" t="str">
        <f t="shared" si="30"/>
        <v> RAFAEL SANTOS-CMSP </v>
      </c>
      <c r="AD41" s="77">
        <f t="shared" si="31"/>
        <v>0</v>
      </c>
      <c r="AE41" s="77">
        <f t="shared" si="32"/>
        <v>1</v>
      </c>
      <c r="AF41" s="77">
        <f t="shared" si="33"/>
        <v>0</v>
      </c>
      <c r="AG41" s="78">
        <f t="shared" si="34"/>
        <v>2</v>
      </c>
      <c r="AH41" s="78">
        <f t="shared" si="35"/>
        <v>2</v>
      </c>
      <c r="AI41" s="79">
        <f t="shared" si="36"/>
        <v>0</v>
      </c>
      <c r="AJ41" s="79">
        <f t="shared" si="37"/>
        <v>1</v>
      </c>
      <c r="AK41" s="79">
        <f t="shared" si="38"/>
        <v>0</v>
      </c>
      <c r="AL41" s="80">
        <f t="shared" si="39"/>
        <v>2</v>
      </c>
      <c r="AM41" s="80">
        <f t="shared" si="40"/>
        <v>2</v>
      </c>
      <c r="AN41" s="81" t="str">
        <f t="shared" si="41"/>
        <v> ARTHURZINHO-CMSP </v>
      </c>
      <c r="AO41" s="1"/>
      <c r="AP41" s="76" t="str">
        <f t="shared" si="42"/>
        <v> FRANCISCO JR-SEP </v>
      </c>
      <c r="AQ41" s="77">
        <f t="shared" si="43"/>
        <v>0</v>
      </c>
      <c r="AR41" s="77">
        <f t="shared" si="44"/>
        <v>1</v>
      </c>
      <c r="AS41" s="77">
        <f t="shared" si="45"/>
        <v>0</v>
      </c>
      <c r="AT41" s="78">
        <f t="shared" si="46"/>
        <v>2</v>
      </c>
      <c r="AU41" s="78">
        <f t="shared" si="47"/>
        <v>2</v>
      </c>
      <c r="AV41" s="79">
        <f t="shared" si="48"/>
        <v>0</v>
      </c>
      <c r="AW41" s="79">
        <f t="shared" si="49"/>
        <v>1</v>
      </c>
      <c r="AX41" s="79">
        <f t="shared" si="50"/>
        <v>0</v>
      </c>
      <c r="AY41" s="80">
        <f t="shared" si="51"/>
        <v>2</v>
      </c>
      <c r="AZ41" s="80">
        <f t="shared" si="52"/>
        <v>2</v>
      </c>
      <c r="BA41" s="81" t="str">
        <f t="shared" si="53"/>
        <v> ZERO-SCCP </v>
      </c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60"/>
      <c r="CC41" s="1"/>
      <c r="CD41" s="1"/>
      <c r="CE41" s="1"/>
      <c r="CF41" s="1"/>
      <c r="CG41" s="1"/>
      <c r="CH41" s="1"/>
      <c r="CI41" s="1"/>
      <c r="CJ41" s="1"/>
    </row>
    <row r="42" ht="30.0" customHeight="1">
      <c r="A42" s="1"/>
      <c r="B42" s="82">
        <v>6.0</v>
      </c>
      <c r="C42" s="72"/>
      <c r="D42" s="73" t="str">
        <f t="shared" si="54"/>
        <v> RENAN G.-MFC </v>
      </c>
      <c r="E42" s="11"/>
      <c r="F42" s="11"/>
      <c r="G42" s="12"/>
      <c r="H42" s="74">
        <v>4.0</v>
      </c>
      <c r="I42" s="74">
        <v>2.0</v>
      </c>
      <c r="J42" s="75" t="str">
        <f>BE23</f>
        <v> ZERO-SCCP </v>
      </c>
      <c r="K42" s="11"/>
      <c r="L42" s="11"/>
      <c r="M42" s="12"/>
      <c r="N42" s="60"/>
      <c r="O42" s="82">
        <v>2.0</v>
      </c>
      <c r="P42" s="72"/>
      <c r="Q42" s="73" t="str">
        <f>D41</f>
        <v> RAFAEL SANTOS-CMSP </v>
      </c>
      <c r="R42" s="11"/>
      <c r="S42" s="11"/>
      <c r="T42" s="12"/>
      <c r="U42" s="74">
        <v>4.0</v>
      </c>
      <c r="V42" s="74">
        <v>1.0</v>
      </c>
      <c r="W42" s="75" t="str">
        <f>D42</f>
        <v> RENAN G.-MFC </v>
      </c>
      <c r="X42" s="11"/>
      <c r="Y42" s="11"/>
      <c r="Z42" s="12"/>
      <c r="AA42" s="1"/>
      <c r="AB42" s="1"/>
      <c r="AC42" s="76" t="str">
        <f t="shared" si="30"/>
        <v> RENAN G.-MFC </v>
      </c>
      <c r="AD42" s="77">
        <f t="shared" si="31"/>
        <v>1</v>
      </c>
      <c r="AE42" s="77">
        <f t="shared" si="32"/>
        <v>0</v>
      </c>
      <c r="AF42" s="77">
        <f t="shared" si="33"/>
        <v>0</v>
      </c>
      <c r="AG42" s="78">
        <f t="shared" si="34"/>
        <v>4</v>
      </c>
      <c r="AH42" s="78">
        <f t="shared" si="35"/>
        <v>2</v>
      </c>
      <c r="AI42" s="79">
        <f t="shared" si="36"/>
        <v>0</v>
      </c>
      <c r="AJ42" s="79">
        <f t="shared" si="37"/>
        <v>0</v>
      </c>
      <c r="AK42" s="79">
        <f t="shared" si="38"/>
        <v>1</v>
      </c>
      <c r="AL42" s="80">
        <f t="shared" si="39"/>
        <v>2</v>
      </c>
      <c r="AM42" s="80">
        <f t="shared" si="40"/>
        <v>4</v>
      </c>
      <c r="AN42" s="81" t="str">
        <f t="shared" si="41"/>
        <v> ZERO-SCCP </v>
      </c>
      <c r="AO42" s="1"/>
      <c r="AP42" s="76" t="str">
        <f t="shared" si="42"/>
        <v> RAFAEL SANTOS-CMSP </v>
      </c>
      <c r="AQ42" s="77">
        <f t="shared" si="43"/>
        <v>1</v>
      </c>
      <c r="AR42" s="77">
        <f t="shared" si="44"/>
        <v>0</v>
      </c>
      <c r="AS42" s="77">
        <f t="shared" si="45"/>
        <v>0</v>
      </c>
      <c r="AT42" s="78">
        <f t="shared" si="46"/>
        <v>4</v>
      </c>
      <c r="AU42" s="78">
        <f t="shared" si="47"/>
        <v>1</v>
      </c>
      <c r="AV42" s="79">
        <f t="shared" si="48"/>
        <v>0</v>
      </c>
      <c r="AW42" s="79">
        <f t="shared" si="49"/>
        <v>0</v>
      </c>
      <c r="AX42" s="79">
        <f t="shared" si="50"/>
        <v>1</v>
      </c>
      <c r="AY42" s="80">
        <f t="shared" si="51"/>
        <v>1</v>
      </c>
      <c r="AZ42" s="80">
        <f t="shared" si="52"/>
        <v>4</v>
      </c>
      <c r="BA42" s="81" t="str">
        <f t="shared" si="53"/>
        <v> RENAN G.-MFC </v>
      </c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60"/>
      <c r="CC42" s="1"/>
      <c r="CD42" s="1"/>
      <c r="CE42" s="1"/>
      <c r="CF42" s="1"/>
      <c r="CG42" s="1"/>
      <c r="CH42" s="1"/>
      <c r="CI42" s="1"/>
      <c r="CJ42" s="1"/>
    </row>
    <row r="43" ht="30.0" customHeight="1">
      <c r="A43" s="1"/>
      <c r="B43" s="60"/>
      <c r="C43" s="60"/>
      <c r="D43" s="83"/>
      <c r="E43" s="83"/>
      <c r="F43" s="83"/>
      <c r="G43" s="83"/>
      <c r="H43" s="60"/>
      <c r="I43" s="60"/>
      <c r="J43" s="60"/>
      <c r="K43" s="60"/>
      <c r="L43" s="60"/>
      <c r="M43" s="66"/>
      <c r="N43" s="60"/>
      <c r="O43" s="60"/>
      <c r="P43" s="60"/>
      <c r="Q43" s="83"/>
      <c r="R43" s="83"/>
      <c r="S43" s="83"/>
      <c r="T43" s="83"/>
      <c r="U43" s="60"/>
      <c r="V43" s="60"/>
      <c r="W43" s="60"/>
      <c r="X43" s="60"/>
      <c r="Y43" s="60"/>
      <c r="Z43" s="66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84"/>
      <c r="CC43" s="1"/>
      <c r="CD43" s="1"/>
      <c r="CE43" s="1"/>
      <c r="CF43" s="1"/>
      <c r="CG43" s="1"/>
      <c r="CH43" s="1"/>
      <c r="CI43" s="1"/>
      <c r="CJ43" s="1"/>
    </row>
    <row r="44" ht="30.0" customHeight="1">
      <c r="A44" s="1"/>
      <c r="B44" s="58" t="s">
        <v>45</v>
      </c>
      <c r="C44" s="59">
        <f>C34+2</f>
        <v>3</v>
      </c>
      <c r="D44" s="60"/>
      <c r="E44" s="60"/>
      <c r="F44" s="60"/>
      <c r="G44" s="60"/>
      <c r="H44" s="60"/>
      <c r="I44" s="61"/>
      <c r="J44" s="61"/>
      <c r="K44" s="1"/>
      <c r="L44" s="1"/>
      <c r="M44" s="1"/>
      <c r="N44" s="60"/>
      <c r="O44" s="58" t="s">
        <v>45</v>
      </c>
      <c r="P44" s="59">
        <f>C44+1</f>
        <v>4</v>
      </c>
      <c r="Q44" s="60"/>
      <c r="R44" s="60"/>
      <c r="S44" s="60"/>
      <c r="T44" s="60"/>
      <c r="U44" s="60"/>
      <c r="V44" s="61"/>
      <c r="W44" s="61"/>
      <c r="X44" s="1"/>
      <c r="Y44" s="1"/>
      <c r="Z44" s="1"/>
      <c r="AA44" s="1"/>
      <c r="AB44" s="1"/>
      <c r="AC44" s="64" t="str">
        <f t="shared" ref="AC44:AD44" si="56">B44</f>
        <v>Rd.</v>
      </c>
      <c r="AD44" s="65">
        <f t="shared" si="56"/>
        <v>3</v>
      </c>
      <c r="AE44" s="60"/>
      <c r="AF44" s="60"/>
      <c r="AG44" s="60"/>
      <c r="AH44" s="60"/>
      <c r="AI44" s="60"/>
      <c r="AJ44" s="60"/>
      <c r="AK44" s="60"/>
      <c r="AL44" s="1"/>
      <c r="AM44" s="4"/>
      <c r="AN44" s="4"/>
      <c r="AO44" s="1"/>
      <c r="AP44" s="64" t="str">
        <f t="shared" ref="AP44:AQ44" si="57">O44</f>
        <v>Rd.</v>
      </c>
      <c r="AQ44" s="65">
        <f t="shared" si="57"/>
        <v>4</v>
      </c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60"/>
      <c r="CC44" s="1"/>
      <c r="CD44" s="1"/>
      <c r="CE44" s="1"/>
      <c r="CF44" s="1"/>
      <c r="CG44" s="1"/>
      <c r="CH44" s="1"/>
      <c r="CI44" s="1"/>
      <c r="CJ44" s="1"/>
    </row>
    <row r="45" ht="30.0" customHeight="1">
      <c r="A45" s="1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6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6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60"/>
      <c r="CC45" s="1"/>
      <c r="CD45" s="1"/>
      <c r="CE45" s="1"/>
      <c r="CF45" s="1"/>
      <c r="CG45" s="1"/>
      <c r="CH45" s="1"/>
      <c r="CI45" s="1"/>
      <c r="CJ45" s="1"/>
    </row>
    <row r="46" ht="30.0" customHeight="1">
      <c r="A46" s="1"/>
      <c r="B46" s="58" t="s">
        <v>47</v>
      </c>
      <c r="C46" s="67"/>
      <c r="D46" s="40" t="s">
        <v>48</v>
      </c>
      <c r="E46" s="11"/>
      <c r="F46" s="11"/>
      <c r="G46" s="11"/>
      <c r="H46" s="11"/>
      <c r="I46" s="11"/>
      <c r="J46" s="11"/>
      <c r="K46" s="11"/>
      <c r="L46" s="11"/>
      <c r="M46" s="12"/>
      <c r="N46" s="60"/>
      <c r="O46" s="58" t="s">
        <v>47</v>
      </c>
      <c r="P46" s="67"/>
      <c r="Q46" s="40" t="s">
        <v>48</v>
      </c>
      <c r="R46" s="11"/>
      <c r="S46" s="11"/>
      <c r="T46" s="11"/>
      <c r="U46" s="11"/>
      <c r="V46" s="11"/>
      <c r="W46" s="11"/>
      <c r="X46" s="11"/>
      <c r="Y46" s="11"/>
      <c r="Z46" s="12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60"/>
      <c r="CC46" s="1"/>
      <c r="CD46" s="1"/>
      <c r="CE46" s="1"/>
      <c r="CF46" s="1"/>
      <c r="CG46" s="1"/>
      <c r="CH46" s="1"/>
      <c r="CI46" s="1"/>
      <c r="CJ46" s="1"/>
    </row>
    <row r="47" ht="30.0" customHeight="1">
      <c r="A47" s="1"/>
      <c r="B47" s="59">
        <v>2.0</v>
      </c>
      <c r="C47" s="72"/>
      <c r="D47" s="73" t="str">
        <f>Q37</f>
        <v> BRUNO VASC.-SPFC </v>
      </c>
      <c r="E47" s="11"/>
      <c r="F47" s="11"/>
      <c r="G47" s="12"/>
      <c r="H47" s="74">
        <v>7.0</v>
      </c>
      <c r="I47" s="74">
        <v>5.0</v>
      </c>
      <c r="J47" s="75" t="str">
        <f t="shared" ref="J47:J48" si="58">W38</f>
        <v> PC-SPFC </v>
      </c>
      <c r="K47" s="11"/>
      <c r="L47" s="11"/>
      <c r="M47" s="12"/>
      <c r="N47" s="60"/>
      <c r="O47" s="59">
        <v>6.0</v>
      </c>
      <c r="P47" s="72"/>
      <c r="Q47" s="73" t="str">
        <f>D47</f>
        <v> BRUNO VASC.-SPFC </v>
      </c>
      <c r="R47" s="11"/>
      <c r="S47" s="11"/>
      <c r="T47" s="12"/>
      <c r="U47" s="74">
        <v>4.0</v>
      </c>
      <c r="V47" s="74">
        <v>1.0</v>
      </c>
      <c r="W47" s="75" t="str">
        <f t="shared" ref="W47:W48" si="59">J48</f>
        <v> GUTO-ECSB </v>
      </c>
      <c r="X47" s="11"/>
      <c r="Y47" s="11"/>
      <c r="Z47" s="12"/>
      <c r="AA47" s="1"/>
      <c r="AB47" s="1"/>
      <c r="AC47" s="76" t="str">
        <f t="shared" ref="AC47:AC52" si="60">D47</f>
        <v> BRUNO VASC.-SPFC </v>
      </c>
      <c r="AD47" s="77">
        <f t="shared" ref="AD47:AD52" si="61">IF(OR(H47="",I47=""),"",IF(H47&gt;I47,1,0))</f>
        <v>1</v>
      </c>
      <c r="AE47" s="77">
        <f t="shared" ref="AE47:AE52" si="62">IF(OR(H47="",I47=""),"",IF(H47=I47,1,0))</f>
        <v>0</v>
      </c>
      <c r="AF47" s="77">
        <f t="shared" ref="AF47:AF52" si="63">IF(OR(H47="",I47=""),"",IF(H47&lt;I47,1,0))</f>
        <v>0</v>
      </c>
      <c r="AG47" s="78">
        <f t="shared" ref="AG47:AG52" si="64">IF(OR(H47="",I47=""),"",H47)</f>
        <v>7</v>
      </c>
      <c r="AH47" s="78">
        <f t="shared" ref="AH47:AH52" si="65">IF(OR(H47="",I47=""),"",I47)</f>
        <v>5</v>
      </c>
      <c r="AI47" s="79">
        <f t="shared" ref="AI47:AI52" si="66">IF(OR(H47="",I47=""),"",IF(H47&lt;I47,1,0))</f>
        <v>0</v>
      </c>
      <c r="AJ47" s="79">
        <f t="shared" ref="AJ47:AJ52" si="67">IF(OR(H47="",I47=""),"",IF(H47=I47,1,0))</f>
        <v>0</v>
      </c>
      <c r="AK47" s="79">
        <f t="shared" ref="AK47:AK52" si="68">IF(OR(H47="",I47=""),"",IF(H47&gt;I47,1,0))</f>
        <v>1</v>
      </c>
      <c r="AL47" s="80">
        <f t="shared" ref="AL47:AL52" si="69">IF(OR(H47="",I47=""),"",I47)</f>
        <v>5</v>
      </c>
      <c r="AM47" s="80">
        <f t="shared" ref="AM47:AM52" si="70">IF(OR(H47="",I47=""),"",H47)</f>
        <v>7</v>
      </c>
      <c r="AN47" s="81" t="str">
        <f t="shared" ref="AN47:AN52" si="71">J47</f>
        <v> PC-SPFC </v>
      </c>
      <c r="AO47" s="1"/>
      <c r="AP47" s="76" t="str">
        <f t="shared" ref="AP47:AP52" si="72">Q47</f>
        <v> BRUNO VASC.-SPFC </v>
      </c>
      <c r="AQ47" s="77">
        <f t="shared" ref="AQ47:AQ52" si="73">IF(OR(U47="",V47=""),"",IF(U47&gt;V47,1,0))</f>
        <v>1</v>
      </c>
      <c r="AR47" s="77">
        <f t="shared" ref="AR47:AR52" si="74">IF(OR(U47="",V47=""),"",IF(U47=V47,1,0))</f>
        <v>0</v>
      </c>
      <c r="AS47" s="77">
        <f t="shared" ref="AS47:AS52" si="75">IF(OR(U47="",V47=""),"",IF(U47&lt;V47,1,0))</f>
        <v>0</v>
      </c>
      <c r="AT47" s="78">
        <f t="shared" ref="AT47:AT52" si="76">IF(OR(U47="",V47=""),"",U47)</f>
        <v>4</v>
      </c>
      <c r="AU47" s="78">
        <f t="shared" ref="AU47:AU52" si="77">IF(OR(U47="",V47=""),"",V47)</f>
        <v>1</v>
      </c>
      <c r="AV47" s="79">
        <f t="shared" ref="AV47:AV52" si="78">IF(OR(U47="",V47=""),"",IF(U47&lt;V47,1,0))</f>
        <v>0</v>
      </c>
      <c r="AW47" s="79">
        <f t="shared" ref="AW47:AW52" si="79">IF(OR(U47="",V47=""),"",IF(U47=V47,1,0))</f>
        <v>0</v>
      </c>
      <c r="AX47" s="79">
        <f t="shared" ref="AX47:AX52" si="80">IF(OR(U47="",V47=""),"",IF(U47&gt;V47,1,0))</f>
        <v>1</v>
      </c>
      <c r="AY47" s="80">
        <f t="shared" ref="AY47:AY52" si="81">IF(OR(U47="",V47=""),"",V47)</f>
        <v>1</v>
      </c>
      <c r="AZ47" s="80">
        <f t="shared" ref="AZ47:AZ52" si="82">IF(OR(U47="",V47=""),"",U47)</f>
        <v>4</v>
      </c>
      <c r="BA47" s="81" t="str">
        <f t="shared" ref="BA47:BA52" si="83">W47</f>
        <v> GUTO-ECSB </v>
      </c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60"/>
      <c r="CC47" s="1"/>
      <c r="CD47" s="1"/>
      <c r="CE47" s="1"/>
      <c r="CF47" s="1"/>
      <c r="CG47" s="1"/>
      <c r="CH47" s="1"/>
      <c r="CI47" s="1"/>
      <c r="CJ47" s="1"/>
    </row>
    <row r="48" ht="30.0" customHeight="1">
      <c r="A48" s="1"/>
      <c r="B48" s="82">
        <v>4.0</v>
      </c>
      <c r="C48" s="72"/>
      <c r="D48" s="73" t="str">
        <f>W37</f>
        <v> LEO RODRIGUES-SPFC </v>
      </c>
      <c r="E48" s="11"/>
      <c r="F48" s="11"/>
      <c r="G48" s="12"/>
      <c r="H48" s="74">
        <v>4.0</v>
      </c>
      <c r="I48" s="74">
        <v>3.0</v>
      </c>
      <c r="J48" s="75" t="str">
        <f t="shared" si="58"/>
        <v> GUTO-ECSB </v>
      </c>
      <c r="K48" s="11"/>
      <c r="L48" s="11"/>
      <c r="M48" s="12"/>
      <c r="N48" s="60"/>
      <c r="O48" s="82">
        <v>1.0</v>
      </c>
      <c r="P48" s="72"/>
      <c r="Q48" s="73" t="str">
        <f>J47</f>
        <v> PC-SPFC </v>
      </c>
      <c r="R48" s="11"/>
      <c r="S48" s="11"/>
      <c r="T48" s="12"/>
      <c r="U48" s="74">
        <v>5.0</v>
      </c>
      <c r="V48" s="74">
        <v>4.0</v>
      </c>
      <c r="W48" s="75" t="str">
        <f t="shared" si="59"/>
        <v> DUDA-SPFC </v>
      </c>
      <c r="X48" s="11"/>
      <c r="Y48" s="11"/>
      <c r="Z48" s="12"/>
      <c r="AA48" s="1"/>
      <c r="AB48" s="1"/>
      <c r="AC48" s="76" t="str">
        <f t="shared" si="60"/>
        <v> LEO RODRIGUES-SPFC </v>
      </c>
      <c r="AD48" s="77">
        <f t="shared" si="61"/>
        <v>1</v>
      </c>
      <c r="AE48" s="77">
        <f t="shared" si="62"/>
        <v>0</v>
      </c>
      <c r="AF48" s="77">
        <f t="shared" si="63"/>
        <v>0</v>
      </c>
      <c r="AG48" s="78">
        <f t="shared" si="64"/>
        <v>4</v>
      </c>
      <c r="AH48" s="78">
        <f t="shared" si="65"/>
        <v>3</v>
      </c>
      <c r="AI48" s="79">
        <f t="shared" si="66"/>
        <v>0</v>
      </c>
      <c r="AJ48" s="79">
        <f t="shared" si="67"/>
        <v>0</v>
      </c>
      <c r="AK48" s="79">
        <f t="shared" si="68"/>
        <v>1</v>
      </c>
      <c r="AL48" s="80">
        <f t="shared" si="69"/>
        <v>3</v>
      </c>
      <c r="AM48" s="80">
        <f t="shared" si="70"/>
        <v>4</v>
      </c>
      <c r="AN48" s="81" t="str">
        <f t="shared" si="71"/>
        <v> GUTO-ECSB </v>
      </c>
      <c r="AO48" s="1"/>
      <c r="AP48" s="76" t="str">
        <f t="shared" si="72"/>
        <v> PC-SPFC </v>
      </c>
      <c r="AQ48" s="77">
        <f t="shared" si="73"/>
        <v>1</v>
      </c>
      <c r="AR48" s="77">
        <f t="shared" si="74"/>
        <v>0</v>
      </c>
      <c r="AS48" s="77">
        <f t="shared" si="75"/>
        <v>0</v>
      </c>
      <c r="AT48" s="78">
        <f t="shared" si="76"/>
        <v>5</v>
      </c>
      <c r="AU48" s="78">
        <f t="shared" si="77"/>
        <v>4</v>
      </c>
      <c r="AV48" s="79">
        <f t="shared" si="78"/>
        <v>0</v>
      </c>
      <c r="AW48" s="79">
        <f t="shared" si="79"/>
        <v>0</v>
      </c>
      <c r="AX48" s="79">
        <f t="shared" si="80"/>
        <v>1</v>
      </c>
      <c r="AY48" s="80">
        <f t="shared" si="81"/>
        <v>4</v>
      </c>
      <c r="AZ48" s="80">
        <f t="shared" si="82"/>
        <v>5</v>
      </c>
      <c r="BA48" s="81" t="str">
        <f t="shared" si="83"/>
        <v> DUDA-SPFC </v>
      </c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60"/>
      <c r="CC48" s="1"/>
      <c r="CD48" s="1"/>
      <c r="CE48" s="1"/>
      <c r="CF48" s="1"/>
      <c r="CG48" s="1"/>
      <c r="CH48" s="1"/>
      <c r="CI48" s="1"/>
      <c r="CJ48" s="1"/>
    </row>
    <row r="49" ht="30.0" customHeight="1">
      <c r="A49" s="1"/>
      <c r="B49" s="82">
        <v>6.0</v>
      </c>
      <c r="C49" s="72"/>
      <c r="D49" s="73" t="str">
        <f>Q38</f>
        <v> DIEGO BANFI-SPFC </v>
      </c>
      <c r="E49" s="11"/>
      <c r="F49" s="11"/>
      <c r="G49" s="12"/>
      <c r="H49" s="74">
        <v>5.0</v>
      </c>
      <c r="I49" s="74">
        <v>5.0</v>
      </c>
      <c r="J49" s="75" t="str">
        <f>Q39</f>
        <v> DUDA-SPFC </v>
      </c>
      <c r="K49" s="11"/>
      <c r="L49" s="11"/>
      <c r="M49" s="12"/>
      <c r="N49" s="60"/>
      <c r="O49" s="82">
        <v>5.0</v>
      </c>
      <c r="P49" s="72"/>
      <c r="Q49" s="73" t="str">
        <f>D48</f>
        <v> LEO RODRIGUES-SPFC </v>
      </c>
      <c r="R49" s="11"/>
      <c r="S49" s="11"/>
      <c r="T49" s="12"/>
      <c r="U49" s="74">
        <v>7.0</v>
      </c>
      <c r="V49" s="74">
        <v>4.0</v>
      </c>
      <c r="W49" s="75" t="str">
        <f>D49</f>
        <v> DIEGO BANFI-SPFC </v>
      </c>
      <c r="X49" s="11"/>
      <c r="Y49" s="11"/>
      <c r="Z49" s="12"/>
      <c r="AA49" s="1"/>
      <c r="AB49" s="1"/>
      <c r="AC49" s="76" t="str">
        <f t="shared" si="60"/>
        <v> DIEGO BANFI-SPFC </v>
      </c>
      <c r="AD49" s="77">
        <f t="shared" si="61"/>
        <v>0</v>
      </c>
      <c r="AE49" s="77">
        <f t="shared" si="62"/>
        <v>1</v>
      </c>
      <c r="AF49" s="77">
        <f t="shared" si="63"/>
        <v>0</v>
      </c>
      <c r="AG49" s="78">
        <f t="shared" si="64"/>
        <v>5</v>
      </c>
      <c r="AH49" s="78">
        <f t="shared" si="65"/>
        <v>5</v>
      </c>
      <c r="AI49" s="79">
        <f t="shared" si="66"/>
        <v>0</v>
      </c>
      <c r="AJ49" s="79">
        <f t="shared" si="67"/>
        <v>1</v>
      </c>
      <c r="AK49" s="79">
        <f t="shared" si="68"/>
        <v>0</v>
      </c>
      <c r="AL49" s="80">
        <f t="shared" si="69"/>
        <v>5</v>
      </c>
      <c r="AM49" s="80">
        <f t="shared" si="70"/>
        <v>5</v>
      </c>
      <c r="AN49" s="81" t="str">
        <f t="shared" si="71"/>
        <v> DUDA-SPFC </v>
      </c>
      <c r="AO49" s="1"/>
      <c r="AP49" s="76" t="str">
        <f t="shared" si="72"/>
        <v> LEO RODRIGUES-SPFC </v>
      </c>
      <c r="AQ49" s="77">
        <f t="shared" si="73"/>
        <v>1</v>
      </c>
      <c r="AR49" s="77">
        <f t="shared" si="74"/>
        <v>0</v>
      </c>
      <c r="AS49" s="77">
        <f t="shared" si="75"/>
        <v>0</v>
      </c>
      <c r="AT49" s="78">
        <f t="shared" si="76"/>
        <v>7</v>
      </c>
      <c r="AU49" s="78">
        <f t="shared" si="77"/>
        <v>4</v>
      </c>
      <c r="AV49" s="79">
        <f t="shared" si="78"/>
        <v>0</v>
      </c>
      <c r="AW49" s="79">
        <f t="shared" si="79"/>
        <v>0</v>
      </c>
      <c r="AX49" s="79">
        <f t="shared" si="80"/>
        <v>1</v>
      </c>
      <c r="AY49" s="80">
        <f t="shared" si="81"/>
        <v>4</v>
      </c>
      <c r="AZ49" s="80">
        <f t="shared" si="82"/>
        <v>7</v>
      </c>
      <c r="BA49" s="81" t="str">
        <f t="shared" si="83"/>
        <v> DIEGO BANFI-SPFC </v>
      </c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60"/>
      <c r="CC49" s="1"/>
      <c r="CD49" s="1"/>
      <c r="CE49" s="1"/>
      <c r="CF49" s="1"/>
      <c r="CG49" s="1"/>
      <c r="CH49" s="1"/>
      <c r="CI49" s="1"/>
      <c r="CJ49" s="1"/>
    </row>
    <row r="50" ht="30.0" customHeight="1">
      <c r="A50" s="1"/>
      <c r="B50" s="82">
        <v>5.0</v>
      </c>
      <c r="C50" s="72"/>
      <c r="D50" s="73" t="str">
        <f>Q40</f>
        <v> DI CICCO-SEP </v>
      </c>
      <c r="E50" s="11"/>
      <c r="F50" s="11"/>
      <c r="G50" s="12"/>
      <c r="H50" s="74">
        <v>4.0</v>
      </c>
      <c r="I50" s="74">
        <v>6.0</v>
      </c>
      <c r="J50" s="75" t="str">
        <f t="shared" ref="J50:J51" si="84">W41</f>
        <v> ZERO-SCCP </v>
      </c>
      <c r="K50" s="11"/>
      <c r="L50" s="11"/>
      <c r="M50" s="12"/>
      <c r="N50" s="60"/>
      <c r="O50" s="82">
        <v>3.0</v>
      </c>
      <c r="P50" s="72"/>
      <c r="Q50" s="73" t="str">
        <f>D50</f>
        <v> DI CICCO-SEP </v>
      </c>
      <c r="R50" s="11"/>
      <c r="S50" s="11"/>
      <c r="T50" s="12"/>
      <c r="U50" s="74">
        <v>3.0</v>
      </c>
      <c r="V50" s="74">
        <v>2.0</v>
      </c>
      <c r="W50" s="75" t="str">
        <f t="shared" ref="W50:W51" si="85">J51</f>
        <v> RENAN G.-MFC </v>
      </c>
      <c r="X50" s="11"/>
      <c r="Y50" s="11"/>
      <c r="Z50" s="12"/>
      <c r="AA50" s="1"/>
      <c r="AB50" s="1"/>
      <c r="AC50" s="76" t="str">
        <f t="shared" si="60"/>
        <v> DI CICCO-SEP </v>
      </c>
      <c r="AD50" s="77">
        <f t="shared" si="61"/>
        <v>0</v>
      </c>
      <c r="AE50" s="77">
        <f t="shared" si="62"/>
        <v>0</v>
      </c>
      <c r="AF50" s="77">
        <f t="shared" si="63"/>
        <v>1</v>
      </c>
      <c r="AG50" s="78">
        <f t="shared" si="64"/>
        <v>4</v>
      </c>
      <c r="AH50" s="78">
        <f t="shared" si="65"/>
        <v>6</v>
      </c>
      <c r="AI50" s="79">
        <f t="shared" si="66"/>
        <v>1</v>
      </c>
      <c r="AJ50" s="79">
        <f t="shared" si="67"/>
        <v>0</v>
      </c>
      <c r="AK50" s="79">
        <f t="shared" si="68"/>
        <v>0</v>
      </c>
      <c r="AL50" s="80">
        <f t="shared" si="69"/>
        <v>6</v>
      </c>
      <c r="AM50" s="80">
        <f t="shared" si="70"/>
        <v>4</v>
      </c>
      <c r="AN50" s="81" t="str">
        <f t="shared" si="71"/>
        <v> ZERO-SCCP </v>
      </c>
      <c r="AO50" s="1"/>
      <c r="AP50" s="76" t="str">
        <f t="shared" si="72"/>
        <v> DI CICCO-SEP </v>
      </c>
      <c r="AQ50" s="77">
        <f t="shared" si="73"/>
        <v>1</v>
      </c>
      <c r="AR50" s="77">
        <f t="shared" si="74"/>
        <v>0</v>
      </c>
      <c r="AS50" s="77">
        <f t="shared" si="75"/>
        <v>0</v>
      </c>
      <c r="AT50" s="78">
        <f t="shared" si="76"/>
        <v>3</v>
      </c>
      <c r="AU50" s="78">
        <f t="shared" si="77"/>
        <v>2</v>
      </c>
      <c r="AV50" s="79">
        <f t="shared" si="78"/>
        <v>0</v>
      </c>
      <c r="AW50" s="79">
        <f t="shared" si="79"/>
        <v>0</v>
      </c>
      <c r="AX50" s="79">
        <f t="shared" si="80"/>
        <v>1</v>
      </c>
      <c r="AY50" s="80">
        <f t="shared" si="81"/>
        <v>2</v>
      </c>
      <c r="AZ50" s="80">
        <f t="shared" si="82"/>
        <v>3</v>
      </c>
      <c r="BA50" s="81" t="str">
        <f t="shared" si="83"/>
        <v> RENAN G.-MFC </v>
      </c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60"/>
      <c r="CC50" s="1"/>
      <c r="CD50" s="1"/>
      <c r="CE50" s="1"/>
      <c r="CF50" s="1"/>
      <c r="CG50" s="1"/>
      <c r="CH50" s="1"/>
      <c r="CI50" s="1"/>
      <c r="CJ50" s="1"/>
    </row>
    <row r="51" ht="30.0" customHeight="1">
      <c r="A51" s="1"/>
      <c r="B51" s="82">
        <v>1.0</v>
      </c>
      <c r="C51" s="72"/>
      <c r="D51" s="73" t="str">
        <f>W40</f>
        <v> ARTHURZINHO-CMSP </v>
      </c>
      <c r="E51" s="11"/>
      <c r="F51" s="11"/>
      <c r="G51" s="12"/>
      <c r="H51" s="74">
        <v>3.0</v>
      </c>
      <c r="I51" s="74">
        <v>4.0</v>
      </c>
      <c r="J51" s="75" t="str">
        <f t="shared" si="84"/>
        <v> RENAN G.-MFC </v>
      </c>
      <c r="K51" s="11"/>
      <c r="L51" s="11"/>
      <c r="M51" s="12"/>
      <c r="N51" s="60"/>
      <c r="O51" s="82">
        <v>4.0</v>
      </c>
      <c r="P51" s="72"/>
      <c r="Q51" s="73" t="str">
        <f>J50</f>
        <v> ZERO-SCCP </v>
      </c>
      <c r="R51" s="11"/>
      <c r="S51" s="11"/>
      <c r="T51" s="12"/>
      <c r="U51" s="74">
        <v>3.0</v>
      </c>
      <c r="V51" s="74">
        <v>4.0</v>
      </c>
      <c r="W51" s="75" t="str">
        <f t="shared" si="85"/>
        <v> RAFAEL SANTOS-CMSP </v>
      </c>
      <c r="X51" s="11"/>
      <c r="Y51" s="11"/>
      <c r="Z51" s="12"/>
      <c r="AA51" s="1"/>
      <c r="AB51" s="1"/>
      <c r="AC51" s="76" t="str">
        <f t="shared" si="60"/>
        <v> ARTHURZINHO-CMSP </v>
      </c>
      <c r="AD51" s="77">
        <f t="shared" si="61"/>
        <v>0</v>
      </c>
      <c r="AE51" s="77">
        <f t="shared" si="62"/>
        <v>0</v>
      </c>
      <c r="AF51" s="77">
        <f t="shared" si="63"/>
        <v>1</v>
      </c>
      <c r="AG51" s="78">
        <f t="shared" si="64"/>
        <v>3</v>
      </c>
      <c r="AH51" s="78">
        <f t="shared" si="65"/>
        <v>4</v>
      </c>
      <c r="AI51" s="79">
        <f t="shared" si="66"/>
        <v>1</v>
      </c>
      <c r="AJ51" s="79">
        <f t="shared" si="67"/>
        <v>0</v>
      </c>
      <c r="AK51" s="79">
        <f t="shared" si="68"/>
        <v>0</v>
      </c>
      <c r="AL51" s="80">
        <f t="shared" si="69"/>
        <v>4</v>
      </c>
      <c r="AM51" s="80">
        <f t="shared" si="70"/>
        <v>3</v>
      </c>
      <c r="AN51" s="81" t="str">
        <f t="shared" si="71"/>
        <v> RENAN G.-MFC </v>
      </c>
      <c r="AO51" s="1"/>
      <c r="AP51" s="76" t="str">
        <f t="shared" si="72"/>
        <v> ZERO-SCCP </v>
      </c>
      <c r="AQ51" s="77">
        <f t="shared" si="73"/>
        <v>0</v>
      </c>
      <c r="AR51" s="77">
        <f t="shared" si="74"/>
        <v>0</v>
      </c>
      <c r="AS51" s="77">
        <f t="shared" si="75"/>
        <v>1</v>
      </c>
      <c r="AT51" s="78">
        <f t="shared" si="76"/>
        <v>3</v>
      </c>
      <c r="AU51" s="78">
        <f t="shared" si="77"/>
        <v>4</v>
      </c>
      <c r="AV51" s="79">
        <f t="shared" si="78"/>
        <v>1</v>
      </c>
      <c r="AW51" s="79">
        <f t="shared" si="79"/>
        <v>0</v>
      </c>
      <c r="AX51" s="79">
        <f t="shared" si="80"/>
        <v>0</v>
      </c>
      <c r="AY51" s="80">
        <f t="shared" si="81"/>
        <v>4</v>
      </c>
      <c r="AZ51" s="80">
        <f t="shared" si="82"/>
        <v>3</v>
      </c>
      <c r="BA51" s="81" t="str">
        <f t="shared" si="83"/>
        <v> RAFAEL SANTOS-CMSP </v>
      </c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60"/>
      <c r="CC51" s="1"/>
      <c r="CD51" s="1"/>
      <c r="CE51" s="1"/>
      <c r="CF51" s="1"/>
      <c r="CG51" s="1"/>
      <c r="CH51" s="1"/>
      <c r="CI51" s="1"/>
      <c r="CJ51" s="1"/>
    </row>
    <row r="52" ht="30.0" customHeight="1">
      <c r="A52" s="1"/>
      <c r="B52" s="82">
        <v>3.0</v>
      </c>
      <c r="C52" s="72"/>
      <c r="D52" s="73" t="str">
        <f>Q41</f>
        <v> FRANCISCO JR-SEP </v>
      </c>
      <c r="E52" s="11"/>
      <c r="F52" s="11"/>
      <c r="G52" s="12"/>
      <c r="H52" s="74">
        <v>2.0</v>
      </c>
      <c r="I52" s="74">
        <v>5.0</v>
      </c>
      <c r="J52" s="75" t="str">
        <f>Q42</f>
        <v> RAFAEL SANTOS-CMSP </v>
      </c>
      <c r="K52" s="11"/>
      <c r="L52" s="11"/>
      <c r="M52" s="12"/>
      <c r="N52" s="60"/>
      <c r="O52" s="82">
        <v>2.0</v>
      </c>
      <c r="P52" s="72"/>
      <c r="Q52" s="73" t="str">
        <f>D51</f>
        <v> ARTHURZINHO-CMSP </v>
      </c>
      <c r="R52" s="11"/>
      <c r="S52" s="11"/>
      <c r="T52" s="12"/>
      <c r="U52" s="74">
        <v>7.0</v>
      </c>
      <c r="V52" s="74">
        <v>4.0</v>
      </c>
      <c r="W52" s="75" t="str">
        <f>D52</f>
        <v> FRANCISCO JR-SEP </v>
      </c>
      <c r="X52" s="11"/>
      <c r="Y52" s="11"/>
      <c r="Z52" s="12"/>
      <c r="AA52" s="1"/>
      <c r="AB52" s="1"/>
      <c r="AC52" s="76" t="str">
        <f t="shared" si="60"/>
        <v> FRANCISCO JR-SEP </v>
      </c>
      <c r="AD52" s="77">
        <f t="shared" si="61"/>
        <v>0</v>
      </c>
      <c r="AE52" s="77">
        <f t="shared" si="62"/>
        <v>0</v>
      </c>
      <c r="AF52" s="77">
        <f t="shared" si="63"/>
        <v>1</v>
      </c>
      <c r="AG52" s="78">
        <f t="shared" si="64"/>
        <v>2</v>
      </c>
      <c r="AH52" s="78">
        <f t="shared" si="65"/>
        <v>5</v>
      </c>
      <c r="AI52" s="79">
        <f t="shared" si="66"/>
        <v>1</v>
      </c>
      <c r="AJ52" s="79">
        <f t="shared" si="67"/>
        <v>0</v>
      </c>
      <c r="AK52" s="79">
        <f t="shared" si="68"/>
        <v>0</v>
      </c>
      <c r="AL52" s="80">
        <f t="shared" si="69"/>
        <v>5</v>
      </c>
      <c r="AM52" s="80">
        <f t="shared" si="70"/>
        <v>2</v>
      </c>
      <c r="AN52" s="81" t="str">
        <f t="shared" si="71"/>
        <v> RAFAEL SANTOS-CMSP </v>
      </c>
      <c r="AO52" s="1"/>
      <c r="AP52" s="76" t="str">
        <f t="shared" si="72"/>
        <v> ARTHURZINHO-CMSP </v>
      </c>
      <c r="AQ52" s="77">
        <f t="shared" si="73"/>
        <v>1</v>
      </c>
      <c r="AR52" s="77">
        <f t="shared" si="74"/>
        <v>0</v>
      </c>
      <c r="AS52" s="77">
        <f t="shared" si="75"/>
        <v>0</v>
      </c>
      <c r="AT52" s="78">
        <f t="shared" si="76"/>
        <v>7</v>
      </c>
      <c r="AU52" s="78">
        <f t="shared" si="77"/>
        <v>4</v>
      </c>
      <c r="AV52" s="79">
        <f t="shared" si="78"/>
        <v>0</v>
      </c>
      <c r="AW52" s="79">
        <f t="shared" si="79"/>
        <v>0</v>
      </c>
      <c r="AX52" s="79">
        <f t="shared" si="80"/>
        <v>1</v>
      </c>
      <c r="AY52" s="80">
        <f t="shared" si="81"/>
        <v>4</v>
      </c>
      <c r="AZ52" s="80">
        <f t="shared" si="82"/>
        <v>7</v>
      </c>
      <c r="BA52" s="81" t="str">
        <f t="shared" si="83"/>
        <v> FRANCISCO JR-SEP </v>
      </c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60"/>
      <c r="CC52" s="1"/>
      <c r="CD52" s="1"/>
      <c r="CE52" s="1"/>
      <c r="CF52" s="1"/>
      <c r="CG52" s="1"/>
      <c r="CH52" s="1"/>
      <c r="CI52" s="1"/>
      <c r="CJ52" s="1"/>
    </row>
    <row r="53" ht="30.0" customHeight="1">
      <c r="A53" s="1"/>
      <c r="B53" s="60"/>
      <c r="C53" s="60"/>
      <c r="D53" s="83"/>
      <c r="E53" s="83"/>
      <c r="F53" s="83"/>
      <c r="G53" s="83"/>
      <c r="H53" s="60"/>
      <c r="I53" s="60"/>
      <c r="J53" s="60"/>
      <c r="K53" s="60"/>
      <c r="L53" s="60"/>
      <c r="M53" s="66"/>
      <c r="N53" s="60"/>
      <c r="O53" s="60"/>
      <c r="P53" s="60"/>
      <c r="Q53" s="83"/>
      <c r="R53" s="83"/>
      <c r="S53" s="83"/>
      <c r="T53" s="83"/>
      <c r="U53" s="60"/>
      <c r="V53" s="60"/>
      <c r="W53" s="60"/>
      <c r="X53" s="60"/>
      <c r="Y53" s="60"/>
      <c r="Z53" s="66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84"/>
      <c r="CC53" s="1"/>
      <c r="CD53" s="1"/>
      <c r="CE53" s="1"/>
      <c r="CF53" s="1"/>
      <c r="CG53" s="1"/>
      <c r="CH53" s="1"/>
      <c r="CI53" s="1"/>
      <c r="CJ53" s="1"/>
    </row>
    <row r="54" ht="30.0" customHeight="1">
      <c r="A54" s="1"/>
      <c r="B54" s="58" t="s">
        <v>45</v>
      </c>
      <c r="C54" s="59">
        <f>C44+2</f>
        <v>5</v>
      </c>
      <c r="D54" s="60"/>
      <c r="E54" s="60"/>
      <c r="F54" s="60"/>
      <c r="G54" s="60"/>
      <c r="H54" s="60"/>
      <c r="I54" s="61"/>
      <c r="J54" s="61"/>
      <c r="K54" s="1"/>
      <c r="L54" s="1"/>
      <c r="M54" s="1"/>
      <c r="N54" s="60"/>
      <c r="O54" s="58" t="s">
        <v>45</v>
      </c>
      <c r="P54" s="59">
        <f>C54+1</f>
        <v>6</v>
      </c>
      <c r="Q54" s="60"/>
      <c r="R54" s="60"/>
      <c r="S54" s="60"/>
      <c r="T54" s="60"/>
      <c r="U54" s="60"/>
      <c r="V54" s="61"/>
      <c r="W54" s="61"/>
      <c r="X54" s="1"/>
      <c r="Y54" s="1"/>
      <c r="Z54" s="1"/>
      <c r="AA54" s="1"/>
      <c r="AB54" s="1"/>
      <c r="AC54" s="64" t="str">
        <f t="shared" ref="AC54:AD54" si="86">B54</f>
        <v>Rd.</v>
      </c>
      <c r="AD54" s="65">
        <f t="shared" si="86"/>
        <v>5</v>
      </c>
      <c r="AE54" s="60"/>
      <c r="AF54" s="60"/>
      <c r="AG54" s="60"/>
      <c r="AH54" s="60"/>
      <c r="AI54" s="60"/>
      <c r="AJ54" s="60"/>
      <c r="AK54" s="60"/>
      <c r="AL54" s="1"/>
      <c r="AM54" s="4"/>
      <c r="AN54" s="4"/>
      <c r="AO54" s="1"/>
      <c r="AP54" s="64" t="str">
        <f t="shared" ref="AP54:AQ54" si="87">O54</f>
        <v>Rd.</v>
      </c>
      <c r="AQ54" s="65">
        <f t="shared" si="87"/>
        <v>6</v>
      </c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60"/>
      <c r="CC54" s="1"/>
      <c r="CD54" s="1"/>
      <c r="CE54" s="1"/>
      <c r="CF54" s="1"/>
      <c r="CG54" s="1"/>
      <c r="CH54" s="1"/>
      <c r="CI54" s="1"/>
      <c r="CJ54" s="1"/>
    </row>
    <row r="55" ht="30.0" customHeight="1">
      <c r="A55" s="1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6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6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60"/>
      <c r="CC55" s="1"/>
      <c r="CD55" s="1"/>
      <c r="CE55" s="1"/>
      <c r="CF55" s="1"/>
      <c r="CG55" s="1"/>
      <c r="CH55" s="1"/>
      <c r="CI55" s="1"/>
      <c r="CJ55" s="1"/>
    </row>
    <row r="56" ht="30.0" customHeight="1">
      <c r="A56" s="1"/>
      <c r="B56" s="58" t="s">
        <v>47</v>
      </c>
      <c r="C56" s="67"/>
      <c r="D56" s="40" t="s">
        <v>48</v>
      </c>
      <c r="E56" s="11"/>
      <c r="F56" s="11"/>
      <c r="G56" s="11"/>
      <c r="H56" s="11"/>
      <c r="I56" s="11"/>
      <c r="J56" s="11"/>
      <c r="K56" s="11"/>
      <c r="L56" s="11"/>
      <c r="M56" s="12"/>
      <c r="N56" s="60"/>
      <c r="O56" s="58" t="s">
        <v>47</v>
      </c>
      <c r="P56" s="67"/>
      <c r="Q56" s="40" t="s">
        <v>48</v>
      </c>
      <c r="R56" s="11"/>
      <c r="S56" s="11"/>
      <c r="T56" s="11"/>
      <c r="U56" s="11"/>
      <c r="V56" s="11"/>
      <c r="W56" s="11"/>
      <c r="X56" s="11"/>
      <c r="Y56" s="11"/>
      <c r="Z56" s="12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60"/>
      <c r="CC56" s="1"/>
      <c r="CD56" s="1"/>
      <c r="CE56" s="1"/>
      <c r="CF56" s="1"/>
      <c r="CG56" s="1"/>
      <c r="CH56" s="1"/>
      <c r="CI56" s="1"/>
      <c r="CJ56" s="1"/>
    </row>
    <row r="57" ht="30.0" customHeight="1">
      <c r="A57" s="1"/>
      <c r="B57" s="59">
        <v>4.0</v>
      </c>
      <c r="C57" s="72"/>
      <c r="D57" s="73" t="str">
        <f>Q47</f>
        <v> BRUNO VASC.-SPFC </v>
      </c>
      <c r="E57" s="11"/>
      <c r="F57" s="11"/>
      <c r="G57" s="12"/>
      <c r="H57" s="74">
        <v>7.0</v>
      </c>
      <c r="I57" s="74">
        <v>3.0</v>
      </c>
      <c r="J57" s="75" t="str">
        <f t="shared" ref="J57:J58" si="88">W48</f>
        <v> DUDA-SPFC </v>
      </c>
      <c r="K57" s="11"/>
      <c r="L57" s="11"/>
      <c r="M57" s="12"/>
      <c r="N57" s="60"/>
      <c r="O57" s="59">
        <v>3.0</v>
      </c>
      <c r="P57" s="72"/>
      <c r="Q57" s="73" t="str">
        <f>D57</f>
        <v> BRUNO VASC.-SPFC </v>
      </c>
      <c r="R57" s="11"/>
      <c r="S57" s="11"/>
      <c r="T57" s="12"/>
      <c r="U57" s="74">
        <v>6.0</v>
      </c>
      <c r="V57" s="74">
        <v>4.0</v>
      </c>
      <c r="W57" s="75" t="str">
        <f>D60</f>
        <v> DI CICCO-SEP </v>
      </c>
      <c r="X57" s="11"/>
      <c r="Y57" s="11"/>
      <c r="Z57" s="12"/>
      <c r="AA57" s="1"/>
      <c r="AB57" s="1"/>
      <c r="AC57" s="76" t="str">
        <f t="shared" ref="AC57:AC62" si="89">D57</f>
        <v> BRUNO VASC.-SPFC </v>
      </c>
      <c r="AD57" s="77">
        <f t="shared" ref="AD57:AD62" si="90">IF(OR(H57="",I57=""),"",IF(H57&gt;I57,1,0))</f>
        <v>1</v>
      </c>
      <c r="AE57" s="77">
        <f t="shared" ref="AE57:AE62" si="91">IF(OR(H57="",I57=""),"",IF(H57=I57,1,0))</f>
        <v>0</v>
      </c>
      <c r="AF57" s="77">
        <f t="shared" ref="AF57:AF62" si="92">IF(OR(H57="",I57=""),"",IF(H57&lt;I57,1,0))</f>
        <v>0</v>
      </c>
      <c r="AG57" s="78">
        <f t="shared" ref="AG57:AG62" si="93">IF(OR(H57="",I57=""),"",H57)</f>
        <v>7</v>
      </c>
      <c r="AH57" s="78">
        <f t="shared" ref="AH57:AH62" si="94">IF(OR(H57="",I57=""),"",I57)</f>
        <v>3</v>
      </c>
      <c r="AI57" s="79">
        <f t="shared" ref="AI57:AI62" si="95">IF(OR(H57="",I57=""),"",IF(H57&lt;I57,1,0))</f>
        <v>0</v>
      </c>
      <c r="AJ57" s="79">
        <f t="shared" ref="AJ57:AJ62" si="96">IF(OR(H57="",I57=""),"",IF(H57=I57,1,0))</f>
        <v>0</v>
      </c>
      <c r="AK57" s="79">
        <f t="shared" ref="AK57:AK62" si="97">IF(OR(H57="",I57=""),"",IF(H57&gt;I57,1,0))</f>
        <v>1</v>
      </c>
      <c r="AL57" s="80">
        <f t="shared" ref="AL57:AL62" si="98">IF(OR(H57="",I57=""),"",I57)</f>
        <v>3</v>
      </c>
      <c r="AM57" s="80">
        <f t="shared" ref="AM57:AM62" si="99">IF(OR(H57="",I57=""),"",H57)</f>
        <v>7</v>
      </c>
      <c r="AN57" s="81" t="str">
        <f t="shared" ref="AN57:AN62" si="100">J57</f>
        <v> DUDA-SPFC </v>
      </c>
      <c r="AO57" s="1"/>
      <c r="AP57" s="76" t="str">
        <f t="shared" ref="AP57:AP62" si="101">Q57</f>
        <v> BRUNO VASC.-SPFC </v>
      </c>
      <c r="AQ57" s="77">
        <f t="shared" ref="AQ57:AQ62" si="102">IF(OR(U57="",V57=""),"",IF(U57&gt;V57,1,0))</f>
        <v>1</v>
      </c>
      <c r="AR57" s="77">
        <f t="shared" ref="AR57:AR62" si="103">IF(OR(U57="",V57=""),"",IF(U57=V57,1,0))</f>
        <v>0</v>
      </c>
      <c r="AS57" s="77">
        <f t="shared" ref="AS57:AS62" si="104">IF(OR(U57="",V57=""),"",IF(U57&lt;V57,1,0))</f>
        <v>0</v>
      </c>
      <c r="AT57" s="78">
        <f t="shared" ref="AT57:AT62" si="105">IF(OR(U57="",V57=""),"",U57)</f>
        <v>6</v>
      </c>
      <c r="AU57" s="78">
        <f t="shared" ref="AU57:AU62" si="106">IF(OR(U57="",V57=""),"",V57)</f>
        <v>4</v>
      </c>
      <c r="AV57" s="79">
        <f t="shared" ref="AV57:AV62" si="107">IF(OR(U57="",V57=""),"",IF(U57&lt;V57,1,0))</f>
        <v>0</v>
      </c>
      <c r="AW57" s="79">
        <f t="shared" ref="AW57:AW62" si="108">IF(OR(U57="",V57=""),"",IF(U57=V57,1,0))</f>
        <v>0</v>
      </c>
      <c r="AX57" s="79">
        <f t="shared" ref="AX57:AX62" si="109">IF(OR(U57="",V57=""),"",IF(U57&gt;V57,1,0))</f>
        <v>1</v>
      </c>
      <c r="AY57" s="80">
        <f t="shared" ref="AY57:AY62" si="110">IF(OR(U57="",V57=""),"",V57)</f>
        <v>4</v>
      </c>
      <c r="AZ57" s="80">
        <f t="shared" ref="AZ57:AZ62" si="111">IF(OR(U57="",V57=""),"",U57)</f>
        <v>6</v>
      </c>
      <c r="BA57" s="81" t="str">
        <f t="shared" ref="BA57:BA62" si="112">W57</f>
        <v> DI CICCO-SEP </v>
      </c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60"/>
      <c r="CC57" s="1"/>
      <c r="CD57" s="1"/>
      <c r="CE57" s="1"/>
      <c r="CF57" s="1"/>
      <c r="CG57" s="1"/>
      <c r="CH57" s="1"/>
      <c r="CI57" s="1"/>
      <c r="CJ57" s="1"/>
    </row>
    <row r="58" ht="30.0" customHeight="1">
      <c r="A58" s="1"/>
      <c r="B58" s="82">
        <v>2.0</v>
      </c>
      <c r="C58" s="72"/>
      <c r="D58" s="73" t="str">
        <f>W47</f>
        <v> GUTO-ECSB </v>
      </c>
      <c r="E58" s="11"/>
      <c r="F58" s="11"/>
      <c r="G58" s="12"/>
      <c r="H58" s="74">
        <v>2.0</v>
      </c>
      <c r="I58" s="74">
        <v>7.0</v>
      </c>
      <c r="J58" s="75" t="str">
        <f t="shared" si="88"/>
        <v> DIEGO BANFI-SPFC </v>
      </c>
      <c r="K58" s="11"/>
      <c r="L58" s="11"/>
      <c r="M58" s="12"/>
      <c r="N58" s="60"/>
      <c r="O58" s="82">
        <v>2.0</v>
      </c>
      <c r="P58" s="72"/>
      <c r="Q58" s="73" t="str">
        <f>J57</f>
        <v> DUDA-SPFC </v>
      </c>
      <c r="R58" s="11"/>
      <c r="S58" s="11"/>
      <c r="T58" s="12"/>
      <c r="U58" s="74">
        <v>4.0</v>
      </c>
      <c r="V58" s="74">
        <v>2.0</v>
      </c>
      <c r="W58" s="75" t="str">
        <f>J60</f>
        <v> RAFAEL SANTOS-CMSP </v>
      </c>
      <c r="X58" s="11"/>
      <c r="Y58" s="11"/>
      <c r="Z58" s="12"/>
      <c r="AA58" s="1"/>
      <c r="AB58" s="1"/>
      <c r="AC58" s="76" t="str">
        <f t="shared" si="89"/>
        <v> GUTO-ECSB </v>
      </c>
      <c r="AD58" s="77">
        <f t="shared" si="90"/>
        <v>0</v>
      </c>
      <c r="AE58" s="77">
        <f t="shared" si="91"/>
        <v>0</v>
      </c>
      <c r="AF58" s="77">
        <f t="shared" si="92"/>
        <v>1</v>
      </c>
      <c r="AG58" s="78">
        <f t="shared" si="93"/>
        <v>2</v>
      </c>
      <c r="AH58" s="78">
        <f t="shared" si="94"/>
        <v>7</v>
      </c>
      <c r="AI58" s="79">
        <f t="shared" si="95"/>
        <v>1</v>
      </c>
      <c r="AJ58" s="79">
        <f t="shared" si="96"/>
        <v>0</v>
      </c>
      <c r="AK58" s="79">
        <f t="shared" si="97"/>
        <v>0</v>
      </c>
      <c r="AL58" s="80">
        <f t="shared" si="98"/>
        <v>7</v>
      </c>
      <c r="AM58" s="80">
        <f t="shared" si="99"/>
        <v>2</v>
      </c>
      <c r="AN58" s="81" t="str">
        <f t="shared" si="100"/>
        <v> DIEGO BANFI-SPFC </v>
      </c>
      <c r="AO58" s="1"/>
      <c r="AP58" s="76" t="str">
        <f t="shared" si="101"/>
        <v> DUDA-SPFC </v>
      </c>
      <c r="AQ58" s="77">
        <f t="shared" si="102"/>
        <v>1</v>
      </c>
      <c r="AR58" s="77">
        <f t="shared" si="103"/>
        <v>0</v>
      </c>
      <c r="AS58" s="77">
        <f t="shared" si="104"/>
        <v>0</v>
      </c>
      <c r="AT58" s="78">
        <f t="shared" si="105"/>
        <v>4</v>
      </c>
      <c r="AU58" s="78">
        <f t="shared" si="106"/>
        <v>2</v>
      </c>
      <c r="AV58" s="79">
        <f t="shared" si="107"/>
        <v>0</v>
      </c>
      <c r="AW58" s="79">
        <f t="shared" si="108"/>
        <v>0</v>
      </c>
      <c r="AX58" s="79">
        <f t="shared" si="109"/>
        <v>1</v>
      </c>
      <c r="AY58" s="80">
        <f t="shared" si="110"/>
        <v>2</v>
      </c>
      <c r="AZ58" s="80">
        <f t="shared" si="111"/>
        <v>4</v>
      </c>
      <c r="BA58" s="81" t="str">
        <f t="shared" si="112"/>
        <v> RAFAEL SANTOS-CMSP </v>
      </c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60"/>
      <c r="CC58" s="1"/>
      <c r="CD58" s="1"/>
      <c r="CE58" s="1"/>
      <c r="CF58" s="1"/>
      <c r="CG58" s="1"/>
      <c r="CH58" s="1"/>
      <c r="CI58" s="1"/>
      <c r="CJ58" s="1"/>
    </row>
    <row r="59" ht="30.0" customHeight="1">
      <c r="A59" s="1"/>
      <c r="B59" s="82">
        <v>6.0</v>
      </c>
      <c r="C59" s="72"/>
      <c r="D59" s="73" t="str">
        <f>Q48</f>
        <v> PC-SPFC </v>
      </c>
      <c r="E59" s="11"/>
      <c r="F59" s="11"/>
      <c r="G59" s="12"/>
      <c r="H59" s="74">
        <v>3.0</v>
      </c>
      <c r="I59" s="74">
        <v>5.0</v>
      </c>
      <c r="J59" s="75" t="str">
        <f>Q49</f>
        <v> LEO RODRIGUES-SPFC </v>
      </c>
      <c r="K59" s="11"/>
      <c r="L59" s="11"/>
      <c r="M59" s="12"/>
      <c r="N59" s="60"/>
      <c r="O59" s="82">
        <v>4.0</v>
      </c>
      <c r="P59" s="72"/>
      <c r="Q59" s="73" t="str">
        <f t="shared" ref="Q59:Q60" si="113">D58</f>
        <v> GUTO-ECSB </v>
      </c>
      <c r="R59" s="11"/>
      <c r="S59" s="11"/>
      <c r="T59" s="12"/>
      <c r="U59" s="74">
        <v>3.0</v>
      </c>
      <c r="V59" s="74">
        <v>6.0</v>
      </c>
      <c r="W59" s="75" t="str">
        <f t="shared" ref="W59:W60" si="114">D61</f>
        <v> RENAN G.-MFC </v>
      </c>
      <c r="X59" s="11"/>
      <c r="Y59" s="11"/>
      <c r="Z59" s="12"/>
      <c r="AA59" s="1"/>
      <c r="AB59" s="1"/>
      <c r="AC59" s="76" t="str">
        <f t="shared" si="89"/>
        <v> PC-SPFC </v>
      </c>
      <c r="AD59" s="77">
        <f t="shared" si="90"/>
        <v>0</v>
      </c>
      <c r="AE59" s="77">
        <f t="shared" si="91"/>
        <v>0</v>
      </c>
      <c r="AF59" s="77">
        <f t="shared" si="92"/>
        <v>1</v>
      </c>
      <c r="AG59" s="78">
        <f t="shared" si="93"/>
        <v>3</v>
      </c>
      <c r="AH59" s="78">
        <f t="shared" si="94"/>
        <v>5</v>
      </c>
      <c r="AI59" s="79">
        <f t="shared" si="95"/>
        <v>1</v>
      </c>
      <c r="AJ59" s="79">
        <f t="shared" si="96"/>
        <v>0</v>
      </c>
      <c r="AK59" s="79">
        <f t="shared" si="97"/>
        <v>0</v>
      </c>
      <c r="AL59" s="80">
        <f t="shared" si="98"/>
        <v>5</v>
      </c>
      <c r="AM59" s="80">
        <f t="shared" si="99"/>
        <v>3</v>
      </c>
      <c r="AN59" s="81" t="str">
        <f t="shared" si="100"/>
        <v> LEO RODRIGUES-SPFC </v>
      </c>
      <c r="AO59" s="1"/>
      <c r="AP59" s="76" t="str">
        <f t="shared" si="101"/>
        <v> GUTO-ECSB </v>
      </c>
      <c r="AQ59" s="77">
        <f t="shared" si="102"/>
        <v>0</v>
      </c>
      <c r="AR59" s="77">
        <f t="shared" si="103"/>
        <v>0</v>
      </c>
      <c r="AS59" s="77">
        <f t="shared" si="104"/>
        <v>1</v>
      </c>
      <c r="AT59" s="78">
        <f t="shared" si="105"/>
        <v>3</v>
      </c>
      <c r="AU59" s="78">
        <f t="shared" si="106"/>
        <v>6</v>
      </c>
      <c r="AV59" s="79">
        <f t="shared" si="107"/>
        <v>1</v>
      </c>
      <c r="AW59" s="79">
        <f t="shared" si="108"/>
        <v>0</v>
      </c>
      <c r="AX59" s="79">
        <f t="shared" si="109"/>
        <v>0</v>
      </c>
      <c r="AY59" s="80">
        <f t="shared" si="110"/>
        <v>6</v>
      </c>
      <c r="AZ59" s="80">
        <f t="shared" si="111"/>
        <v>3</v>
      </c>
      <c r="BA59" s="81" t="str">
        <f t="shared" si="112"/>
        <v> RENAN G.-MFC </v>
      </c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60"/>
      <c r="CC59" s="1"/>
      <c r="CD59" s="1"/>
      <c r="CE59" s="1"/>
      <c r="CF59" s="1"/>
      <c r="CG59" s="1"/>
      <c r="CH59" s="1"/>
      <c r="CI59" s="1"/>
      <c r="CJ59" s="1"/>
    </row>
    <row r="60" ht="30.0" customHeight="1">
      <c r="A60" s="1"/>
      <c r="B60" s="82">
        <v>1.0</v>
      </c>
      <c r="C60" s="72"/>
      <c r="D60" s="73" t="str">
        <f>Q50</f>
        <v> DI CICCO-SEP </v>
      </c>
      <c r="E60" s="11"/>
      <c r="F60" s="11"/>
      <c r="G60" s="12"/>
      <c r="H60" s="74">
        <v>2.0</v>
      </c>
      <c r="I60" s="74">
        <v>4.0</v>
      </c>
      <c r="J60" s="75" t="str">
        <f t="shared" ref="J60:J61" si="115">W51</f>
        <v> RAFAEL SANTOS-CMSP </v>
      </c>
      <c r="K60" s="11"/>
      <c r="L60" s="11"/>
      <c r="M60" s="12"/>
      <c r="N60" s="60"/>
      <c r="O60" s="82">
        <v>5.0</v>
      </c>
      <c r="P60" s="72"/>
      <c r="Q60" s="73" t="str">
        <f t="shared" si="113"/>
        <v> PC-SPFC </v>
      </c>
      <c r="R60" s="11"/>
      <c r="S60" s="11"/>
      <c r="T60" s="12"/>
      <c r="U60" s="74">
        <v>2.0</v>
      </c>
      <c r="V60" s="74">
        <v>3.0</v>
      </c>
      <c r="W60" s="75" t="str">
        <f t="shared" si="114"/>
        <v> ZERO-SCCP </v>
      </c>
      <c r="X60" s="11"/>
      <c r="Y60" s="11"/>
      <c r="Z60" s="12"/>
      <c r="AA60" s="1"/>
      <c r="AB60" s="1"/>
      <c r="AC60" s="76" t="str">
        <f t="shared" si="89"/>
        <v> DI CICCO-SEP </v>
      </c>
      <c r="AD60" s="77">
        <f t="shared" si="90"/>
        <v>0</v>
      </c>
      <c r="AE60" s="77">
        <f t="shared" si="91"/>
        <v>0</v>
      </c>
      <c r="AF60" s="77">
        <f t="shared" si="92"/>
        <v>1</v>
      </c>
      <c r="AG60" s="78">
        <f t="shared" si="93"/>
        <v>2</v>
      </c>
      <c r="AH60" s="78">
        <f t="shared" si="94"/>
        <v>4</v>
      </c>
      <c r="AI60" s="79">
        <f t="shared" si="95"/>
        <v>1</v>
      </c>
      <c r="AJ60" s="79">
        <f t="shared" si="96"/>
        <v>0</v>
      </c>
      <c r="AK60" s="79">
        <f t="shared" si="97"/>
        <v>0</v>
      </c>
      <c r="AL60" s="80">
        <f t="shared" si="98"/>
        <v>4</v>
      </c>
      <c r="AM60" s="80">
        <f t="shared" si="99"/>
        <v>2</v>
      </c>
      <c r="AN60" s="81" t="str">
        <f t="shared" si="100"/>
        <v> RAFAEL SANTOS-CMSP </v>
      </c>
      <c r="AO60" s="1"/>
      <c r="AP60" s="76" t="str">
        <f t="shared" si="101"/>
        <v> PC-SPFC </v>
      </c>
      <c r="AQ60" s="77">
        <f t="shared" si="102"/>
        <v>0</v>
      </c>
      <c r="AR60" s="77">
        <f t="shared" si="103"/>
        <v>0</v>
      </c>
      <c r="AS60" s="77">
        <f t="shared" si="104"/>
        <v>1</v>
      </c>
      <c r="AT60" s="78">
        <f t="shared" si="105"/>
        <v>2</v>
      </c>
      <c r="AU60" s="78">
        <f t="shared" si="106"/>
        <v>3</v>
      </c>
      <c r="AV60" s="79">
        <f t="shared" si="107"/>
        <v>1</v>
      </c>
      <c r="AW60" s="79">
        <f t="shared" si="108"/>
        <v>0</v>
      </c>
      <c r="AX60" s="79">
        <f t="shared" si="109"/>
        <v>0</v>
      </c>
      <c r="AY60" s="80">
        <f t="shared" si="110"/>
        <v>3</v>
      </c>
      <c r="AZ60" s="80">
        <f t="shared" si="111"/>
        <v>2</v>
      </c>
      <c r="BA60" s="81" t="str">
        <f t="shared" si="112"/>
        <v> ZERO-SCCP </v>
      </c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60"/>
      <c r="CC60" s="1"/>
      <c r="CD60" s="1"/>
      <c r="CE60" s="1"/>
      <c r="CF60" s="1"/>
      <c r="CG60" s="1"/>
      <c r="CH60" s="1"/>
      <c r="CI60" s="1"/>
      <c r="CJ60" s="1"/>
    </row>
    <row r="61" ht="30.0" customHeight="1">
      <c r="A61" s="1"/>
      <c r="B61" s="82">
        <v>5.0</v>
      </c>
      <c r="C61" s="72"/>
      <c r="D61" s="73" t="str">
        <f>W50</f>
        <v> RENAN G.-MFC </v>
      </c>
      <c r="E61" s="11"/>
      <c r="F61" s="11"/>
      <c r="G61" s="12"/>
      <c r="H61" s="74">
        <v>5.0</v>
      </c>
      <c r="I61" s="74">
        <v>2.0</v>
      </c>
      <c r="J61" s="75" t="str">
        <f t="shared" si="115"/>
        <v> FRANCISCO JR-SEP </v>
      </c>
      <c r="K61" s="11"/>
      <c r="L61" s="11"/>
      <c r="M61" s="12"/>
      <c r="N61" s="60"/>
      <c r="O61" s="82">
        <v>1.0</v>
      </c>
      <c r="P61" s="72"/>
      <c r="Q61" s="73" t="str">
        <f>J59</f>
        <v> LEO RODRIGUES-SPFC </v>
      </c>
      <c r="R61" s="11"/>
      <c r="S61" s="11"/>
      <c r="T61" s="12"/>
      <c r="U61" s="74">
        <v>3.0</v>
      </c>
      <c r="V61" s="74">
        <v>6.0</v>
      </c>
      <c r="W61" s="75" t="str">
        <f>J62</f>
        <v> ARTHURZINHO-CMSP </v>
      </c>
      <c r="X61" s="11"/>
      <c r="Y61" s="11"/>
      <c r="Z61" s="12"/>
      <c r="AA61" s="1"/>
      <c r="AB61" s="1"/>
      <c r="AC61" s="76" t="str">
        <f t="shared" si="89"/>
        <v> RENAN G.-MFC </v>
      </c>
      <c r="AD61" s="77">
        <f t="shared" si="90"/>
        <v>1</v>
      </c>
      <c r="AE61" s="77">
        <f t="shared" si="91"/>
        <v>0</v>
      </c>
      <c r="AF61" s="77">
        <f t="shared" si="92"/>
        <v>0</v>
      </c>
      <c r="AG61" s="78">
        <f t="shared" si="93"/>
        <v>5</v>
      </c>
      <c r="AH61" s="78">
        <f t="shared" si="94"/>
        <v>2</v>
      </c>
      <c r="AI61" s="79">
        <f t="shared" si="95"/>
        <v>0</v>
      </c>
      <c r="AJ61" s="79">
        <f t="shared" si="96"/>
        <v>0</v>
      </c>
      <c r="AK61" s="79">
        <f t="shared" si="97"/>
        <v>1</v>
      </c>
      <c r="AL61" s="80">
        <f t="shared" si="98"/>
        <v>2</v>
      </c>
      <c r="AM61" s="80">
        <f t="shared" si="99"/>
        <v>5</v>
      </c>
      <c r="AN61" s="81" t="str">
        <f t="shared" si="100"/>
        <v> FRANCISCO JR-SEP </v>
      </c>
      <c r="AO61" s="1"/>
      <c r="AP61" s="76" t="str">
        <f t="shared" si="101"/>
        <v> LEO RODRIGUES-SPFC </v>
      </c>
      <c r="AQ61" s="77">
        <f t="shared" si="102"/>
        <v>0</v>
      </c>
      <c r="AR61" s="77">
        <f t="shared" si="103"/>
        <v>0</v>
      </c>
      <c r="AS61" s="77">
        <f t="shared" si="104"/>
        <v>1</v>
      </c>
      <c r="AT61" s="78">
        <f t="shared" si="105"/>
        <v>3</v>
      </c>
      <c r="AU61" s="78">
        <f t="shared" si="106"/>
        <v>6</v>
      </c>
      <c r="AV61" s="79">
        <f t="shared" si="107"/>
        <v>1</v>
      </c>
      <c r="AW61" s="79">
        <f t="shared" si="108"/>
        <v>0</v>
      </c>
      <c r="AX61" s="79">
        <f t="shared" si="109"/>
        <v>0</v>
      </c>
      <c r="AY61" s="80">
        <f t="shared" si="110"/>
        <v>6</v>
      </c>
      <c r="AZ61" s="80">
        <f t="shared" si="111"/>
        <v>3</v>
      </c>
      <c r="BA61" s="81" t="str">
        <f t="shared" si="112"/>
        <v> ARTHURZINHO-CMSP </v>
      </c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60"/>
      <c r="CC61" s="1"/>
      <c r="CD61" s="1"/>
      <c r="CE61" s="1"/>
      <c r="CF61" s="1"/>
      <c r="CG61" s="1"/>
      <c r="CH61" s="1"/>
      <c r="CI61" s="1"/>
      <c r="CJ61" s="1"/>
    </row>
    <row r="62" ht="30.0" customHeight="1">
      <c r="A62" s="1"/>
      <c r="B62" s="82">
        <v>3.0</v>
      </c>
      <c r="C62" s="72"/>
      <c r="D62" s="73" t="str">
        <f>Q51</f>
        <v> ZERO-SCCP </v>
      </c>
      <c r="E62" s="11"/>
      <c r="F62" s="11"/>
      <c r="G62" s="12"/>
      <c r="H62" s="74">
        <v>2.0</v>
      </c>
      <c r="I62" s="74">
        <v>4.0</v>
      </c>
      <c r="J62" s="75" t="str">
        <f>Q52</f>
        <v> ARTHURZINHO-CMSP </v>
      </c>
      <c r="K62" s="11"/>
      <c r="L62" s="11"/>
      <c r="M62" s="12"/>
      <c r="N62" s="60"/>
      <c r="O62" s="82">
        <v>6.0</v>
      </c>
      <c r="P62" s="72"/>
      <c r="Q62" s="73" t="str">
        <f>J58</f>
        <v> DIEGO BANFI-SPFC </v>
      </c>
      <c r="R62" s="11"/>
      <c r="S62" s="11"/>
      <c r="T62" s="12"/>
      <c r="U62" s="74">
        <v>5.0</v>
      </c>
      <c r="V62" s="74">
        <v>5.0</v>
      </c>
      <c r="W62" s="75" t="str">
        <f>J61</f>
        <v> FRANCISCO JR-SEP </v>
      </c>
      <c r="X62" s="11"/>
      <c r="Y62" s="11"/>
      <c r="Z62" s="12"/>
      <c r="AA62" s="1"/>
      <c r="AB62" s="1"/>
      <c r="AC62" s="76" t="str">
        <f t="shared" si="89"/>
        <v> ZERO-SCCP </v>
      </c>
      <c r="AD62" s="77">
        <f t="shared" si="90"/>
        <v>0</v>
      </c>
      <c r="AE62" s="77">
        <f t="shared" si="91"/>
        <v>0</v>
      </c>
      <c r="AF62" s="77">
        <f t="shared" si="92"/>
        <v>1</v>
      </c>
      <c r="AG62" s="78">
        <f t="shared" si="93"/>
        <v>2</v>
      </c>
      <c r="AH62" s="78">
        <f t="shared" si="94"/>
        <v>4</v>
      </c>
      <c r="AI62" s="79">
        <f t="shared" si="95"/>
        <v>1</v>
      </c>
      <c r="AJ62" s="79">
        <f t="shared" si="96"/>
        <v>0</v>
      </c>
      <c r="AK62" s="79">
        <f t="shared" si="97"/>
        <v>0</v>
      </c>
      <c r="AL62" s="80">
        <f t="shared" si="98"/>
        <v>4</v>
      </c>
      <c r="AM62" s="80">
        <f t="shared" si="99"/>
        <v>2</v>
      </c>
      <c r="AN62" s="81" t="str">
        <f t="shared" si="100"/>
        <v> ARTHURZINHO-CMSP </v>
      </c>
      <c r="AO62" s="1"/>
      <c r="AP62" s="76" t="str">
        <f t="shared" si="101"/>
        <v> DIEGO BANFI-SPFC </v>
      </c>
      <c r="AQ62" s="77">
        <f t="shared" si="102"/>
        <v>0</v>
      </c>
      <c r="AR62" s="77">
        <f t="shared" si="103"/>
        <v>1</v>
      </c>
      <c r="AS62" s="77">
        <f t="shared" si="104"/>
        <v>0</v>
      </c>
      <c r="AT62" s="78">
        <f t="shared" si="105"/>
        <v>5</v>
      </c>
      <c r="AU62" s="78">
        <f t="shared" si="106"/>
        <v>5</v>
      </c>
      <c r="AV62" s="79">
        <f t="shared" si="107"/>
        <v>0</v>
      </c>
      <c r="AW62" s="79">
        <f t="shared" si="108"/>
        <v>1</v>
      </c>
      <c r="AX62" s="79">
        <f t="shared" si="109"/>
        <v>0</v>
      </c>
      <c r="AY62" s="80">
        <f t="shared" si="110"/>
        <v>5</v>
      </c>
      <c r="AZ62" s="80">
        <f t="shared" si="111"/>
        <v>5</v>
      </c>
      <c r="BA62" s="81" t="str">
        <f t="shared" si="112"/>
        <v> FRANCISCO JR-SEP </v>
      </c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60"/>
      <c r="CC62" s="1"/>
      <c r="CD62" s="1"/>
      <c r="CE62" s="1"/>
      <c r="CF62" s="1"/>
      <c r="CG62" s="1"/>
      <c r="CH62" s="1"/>
      <c r="CI62" s="1"/>
      <c r="CJ62" s="1"/>
    </row>
    <row r="63" ht="30.0" customHeight="1">
      <c r="A63" s="1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84"/>
      <c r="CC63" s="1"/>
      <c r="CD63" s="1"/>
      <c r="CE63" s="1"/>
      <c r="CF63" s="1"/>
      <c r="CG63" s="1"/>
      <c r="CH63" s="1"/>
      <c r="CI63" s="1"/>
      <c r="CJ63" s="1"/>
    </row>
    <row r="64" ht="30.0" customHeight="1">
      <c r="A64" s="1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84"/>
      <c r="CC64" s="1"/>
      <c r="CD64" s="1"/>
      <c r="CE64" s="1"/>
      <c r="CF64" s="1"/>
      <c r="CG64" s="1"/>
      <c r="CH64" s="1"/>
      <c r="CI64" s="1"/>
      <c r="CJ64" s="1"/>
    </row>
    <row r="65" ht="30.0" customHeight="1">
      <c r="A65" s="1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84"/>
      <c r="CC65" s="1"/>
      <c r="CD65" s="1"/>
      <c r="CE65" s="1"/>
      <c r="CF65" s="1"/>
      <c r="CG65" s="1"/>
      <c r="CH65" s="1"/>
      <c r="CI65" s="1"/>
      <c r="CJ65" s="1"/>
    </row>
    <row r="66" ht="30.0" customHeight="1">
      <c r="A66" s="1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84"/>
      <c r="CC66" s="1"/>
      <c r="CD66" s="1"/>
      <c r="CE66" s="1"/>
      <c r="CF66" s="1"/>
      <c r="CG66" s="1"/>
      <c r="CH66" s="1"/>
      <c r="CI66" s="1"/>
      <c r="CJ66" s="1"/>
    </row>
    <row r="67" ht="30.0" customHeight="1">
      <c r="A67" s="1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84"/>
      <c r="CC67" s="1"/>
      <c r="CD67" s="1"/>
      <c r="CE67" s="1"/>
      <c r="CF67" s="1"/>
      <c r="CG67" s="1"/>
      <c r="CH67" s="1"/>
      <c r="CI67" s="1"/>
      <c r="CJ67" s="1"/>
    </row>
    <row r="68" ht="30.0" customHeight="1">
      <c r="A68" s="1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84"/>
      <c r="CC68" s="1"/>
      <c r="CD68" s="1"/>
      <c r="CE68" s="1"/>
      <c r="CF68" s="1"/>
      <c r="CG68" s="1"/>
      <c r="CH68" s="1"/>
      <c r="CI68" s="1"/>
      <c r="CJ68" s="1"/>
    </row>
    <row r="69" ht="30.0" customHeight="1">
      <c r="A69" s="1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84"/>
      <c r="CC69" s="1"/>
      <c r="CD69" s="1"/>
      <c r="CE69" s="1"/>
      <c r="CF69" s="1"/>
      <c r="CG69" s="1"/>
      <c r="CH69" s="1"/>
      <c r="CI69" s="1"/>
      <c r="CJ69" s="1"/>
    </row>
    <row r="70" ht="30.0" customHeight="1">
      <c r="A70" s="1"/>
      <c r="B70" s="10" t="s">
        <v>42</v>
      </c>
      <c r="C70" s="12"/>
      <c r="D70" s="56" t="str">
        <f>D32</f>
        <v> 04-JUL-2026</v>
      </c>
      <c r="E70" s="11"/>
      <c r="F70" s="12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84"/>
      <c r="CC70" s="1"/>
      <c r="CD70" s="1"/>
      <c r="CE70" s="1"/>
      <c r="CF70" s="1"/>
      <c r="CG70" s="1"/>
      <c r="CH70" s="1"/>
      <c r="CI70" s="1"/>
      <c r="CJ70" s="1"/>
    </row>
    <row r="71" ht="30.0" customHeight="1">
      <c r="A71" s="1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84"/>
      <c r="CC71" s="1"/>
      <c r="CD71" s="1"/>
      <c r="CE71" s="1"/>
      <c r="CF71" s="1"/>
      <c r="CG71" s="1"/>
      <c r="CH71" s="1"/>
      <c r="CI71" s="1"/>
      <c r="CJ71" s="1"/>
    </row>
    <row r="72" ht="30.0" customHeight="1">
      <c r="A72" s="1"/>
      <c r="B72" s="58" t="s">
        <v>45</v>
      </c>
      <c r="C72" s="59">
        <f>C54+2</f>
        <v>7</v>
      </c>
      <c r="D72" s="60"/>
      <c r="E72" s="60"/>
      <c r="F72" s="60"/>
      <c r="G72" s="60"/>
      <c r="H72" s="60"/>
      <c r="I72" s="61"/>
      <c r="J72" s="61"/>
      <c r="K72" s="60"/>
      <c r="L72" s="60"/>
      <c r="M72" s="60"/>
      <c r="N72" s="60"/>
      <c r="O72" s="58" t="s">
        <v>45</v>
      </c>
      <c r="P72" s="59">
        <f>C72+1</f>
        <v>8</v>
      </c>
      <c r="Q72" s="60"/>
      <c r="R72" s="60"/>
      <c r="S72" s="60"/>
      <c r="T72" s="60"/>
      <c r="U72" s="60"/>
      <c r="V72" s="61"/>
      <c r="W72" s="61"/>
      <c r="X72" s="60"/>
      <c r="Y72" s="60"/>
      <c r="Z72" s="60"/>
      <c r="AA72" s="1"/>
      <c r="AB72" s="1"/>
      <c r="AC72" s="64" t="str">
        <f t="shared" ref="AC72:AD72" si="116">B72</f>
        <v>Rd.</v>
      </c>
      <c r="AD72" s="65">
        <f t="shared" si="116"/>
        <v>7</v>
      </c>
      <c r="AE72" s="60"/>
      <c r="AF72" s="60"/>
      <c r="AG72" s="60"/>
      <c r="AH72" s="60"/>
      <c r="AI72" s="60"/>
      <c r="AJ72" s="60"/>
      <c r="AK72" s="60"/>
      <c r="AL72" s="1"/>
      <c r="AM72" s="4"/>
      <c r="AN72" s="4"/>
      <c r="AO72" s="1"/>
      <c r="AP72" s="64" t="str">
        <f t="shared" ref="AP72:AQ72" si="117">O72</f>
        <v>Rd.</v>
      </c>
      <c r="AQ72" s="65">
        <f t="shared" si="117"/>
        <v>8</v>
      </c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60"/>
      <c r="CC72" s="1"/>
      <c r="CD72" s="1"/>
      <c r="CE72" s="1"/>
      <c r="CF72" s="1"/>
      <c r="CG72" s="1"/>
      <c r="CH72" s="1"/>
      <c r="CI72" s="1"/>
      <c r="CJ72" s="1"/>
    </row>
    <row r="73" ht="30.0" customHeight="1">
      <c r="A73" s="1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6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6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60"/>
      <c r="CC73" s="1"/>
      <c r="CD73" s="1"/>
      <c r="CE73" s="1"/>
      <c r="CF73" s="1"/>
      <c r="CG73" s="1"/>
      <c r="CH73" s="1"/>
      <c r="CI73" s="1"/>
      <c r="CJ73" s="1"/>
    </row>
    <row r="74" ht="30.0" customHeight="1">
      <c r="A74" s="1"/>
      <c r="B74" s="58" t="s">
        <v>47</v>
      </c>
      <c r="C74" s="67"/>
      <c r="D74" s="40" t="s">
        <v>48</v>
      </c>
      <c r="E74" s="11"/>
      <c r="F74" s="11"/>
      <c r="G74" s="11"/>
      <c r="H74" s="11"/>
      <c r="I74" s="11"/>
      <c r="J74" s="11"/>
      <c r="K74" s="11"/>
      <c r="L74" s="11"/>
      <c r="M74" s="12"/>
      <c r="N74" s="60"/>
      <c r="O74" s="58" t="s">
        <v>47</v>
      </c>
      <c r="P74" s="67"/>
      <c r="Q74" s="40" t="s">
        <v>48</v>
      </c>
      <c r="R74" s="11"/>
      <c r="S74" s="11"/>
      <c r="T74" s="11"/>
      <c r="U74" s="11"/>
      <c r="V74" s="11"/>
      <c r="W74" s="11"/>
      <c r="X74" s="11"/>
      <c r="Y74" s="11"/>
      <c r="Z74" s="12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60"/>
      <c r="CC74" s="1"/>
      <c r="CD74" s="1"/>
      <c r="CE74" s="1"/>
      <c r="CF74" s="1"/>
      <c r="CG74" s="1"/>
      <c r="CH74" s="1"/>
      <c r="CI74" s="1"/>
      <c r="CJ74" s="1"/>
    </row>
    <row r="75" ht="30.0" customHeight="1">
      <c r="A75" s="1"/>
      <c r="B75" s="59">
        <v>4.0</v>
      </c>
      <c r="C75" s="72"/>
      <c r="D75" s="73" t="str">
        <f t="shared" ref="D75:D80" si="118">Q57</f>
        <v> BRUNO VASC.-SPFC </v>
      </c>
      <c r="E75" s="11"/>
      <c r="F75" s="11"/>
      <c r="G75" s="12"/>
      <c r="H75" s="74">
        <v>5.0</v>
      </c>
      <c r="I75" s="74">
        <v>6.0</v>
      </c>
      <c r="J75" s="75" t="str">
        <f>W62</f>
        <v> FRANCISCO JR-SEP </v>
      </c>
      <c r="K75" s="11"/>
      <c r="L75" s="11"/>
      <c r="M75" s="12"/>
      <c r="N75" s="60"/>
      <c r="O75" s="59">
        <v>2.0</v>
      </c>
      <c r="P75" s="72"/>
      <c r="Q75" s="73" t="str">
        <f t="shared" ref="Q75:Q80" si="119">D75</f>
        <v> BRUNO VASC.-SPFC </v>
      </c>
      <c r="R75" s="11"/>
      <c r="S75" s="11"/>
      <c r="T75" s="12"/>
      <c r="U75" s="74">
        <v>3.0</v>
      </c>
      <c r="V75" s="74">
        <v>3.0</v>
      </c>
      <c r="W75" s="75" t="str">
        <f>J80</f>
        <v> ARTHURZINHO-CMSP </v>
      </c>
      <c r="X75" s="11"/>
      <c r="Y75" s="11"/>
      <c r="Z75" s="12"/>
      <c r="AA75" s="1"/>
      <c r="AB75" s="1"/>
      <c r="AC75" s="76" t="str">
        <f t="shared" ref="AC75:AC80" si="120">D75</f>
        <v> BRUNO VASC.-SPFC </v>
      </c>
      <c r="AD75" s="77">
        <f t="shared" ref="AD75:AD80" si="121">IF(OR(H75="",I75=""),"",IF(H75&gt;I75,1,0))</f>
        <v>0</v>
      </c>
      <c r="AE75" s="77">
        <f t="shared" ref="AE75:AE80" si="122">IF(OR(H75="",I75=""),"",IF(H75=I75,1,0))</f>
        <v>0</v>
      </c>
      <c r="AF75" s="77">
        <f t="shared" ref="AF75:AF80" si="123">IF(OR(H75="",I75=""),"",IF(H75&lt;I75,1,0))</f>
        <v>1</v>
      </c>
      <c r="AG75" s="78">
        <f t="shared" ref="AG75:AG80" si="124">IF(OR(H75="",I75=""),"",H75)</f>
        <v>5</v>
      </c>
      <c r="AH75" s="78">
        <f t="shared" ref="AH75:AH80" si="125">IF(OR(H75="",I75=""),"",I75)</f>
        <v>6</v>
      </c>
      <c r="AI75" s="79">
        <f t="shared" ref="AI75:AI80" si="126">IF(OR(H75="",I75=""),"",IF(H75&lt;I75,1,0))</f>
        <v>1</v>
      </c>
      <c r="AJ75" s="79">
        <f t="shared" ref="AJ75:AJ80" si="127">IF(OR(H75="",I75=""),"",IF(H75=I75,1,0))</f>
        <v>0</v>
      </c>
      <c r="AK75" s="79">
        <f t="shared" ref="AK75:AK80" si="128">IF(OR(H75="",I75=""),"",IF(H75&gt;I75,1,0))</f>
        <v>0</v>
      </c>
      <c r="AL75" s="80">
        <f t="shared" ref="AL75:AL80" si="129">IF(OR(H75="",I75=""),"",I75)</f>
        <v>6</v>
      </c>
      <c r="AM75" s="80">
        <f t="shared" ref="AM75:AM80" si="130">IF(OR(H75="",I75=""),"",H75)</f>
        <v>5</v>
      </c>
      <c r="AN75" s="81" t="str">
        <f t="shared" ref="AN75:AN80" si="131">J75</f>
        <v> FRANCISCO JR-SEP </v>
      </c>
      <c r="AO75" s="1"/>
      <c r="AP75" s="76" t="str">
        <f t="shared" ref="AP75:AP80" si="132">Q75</f>
        <v> BRUNO VASC.-SPFC </v>
      </c>
      <c r="AQ75" s="77">
        <f t="shared" ref="AQ75:AQ80" si="133">IF(OR(U75="",V75=""),"",IF(U75&gt;V75,1,0))</f>
        <v>0</v>
      </c>
      <c r="AR75" s="77">
        <f t="shared" ref="AR75:AR80" si="134">IF(OR(U75="",V75=""),"",IF(U75=V75,1,0))</f>
        <v>1</v>
      </c>
      <c r="AS75" s="77">
        <f t="shared" ref="AS75:AS80" si="135">IF(OR(U75="",V75=""),"",IF(U75&lt;V75,1,0))</f>
        <v>0</v>
      </c>
      <c r="AT75" s="78">
        <f t="shared" ref="AT75:AT80" si="136">IF(OR(U75="",V75=""),"",U75)</f>
        <v>3</v>
      </c>
      <c r="AU75" s="78">
        <f t="shared" ref="AU75:AU80" si="137">IF(OR(U75="",V75=""),"",V75)</f>
        <v>3</v>
      </c>
      <c r="AV75" s="79">
        <f t="shared" ref="AV75:AV80" si="138">IF(OR(U75="",V75=""),"",IF(U75&lt;V75,1,0))</f>
        <v>0</v>
      </c>
      <c r="AW75" s="79">
        <f t="shared" ref="AW75:AW80" si="139">IF(OR(U75="",V75=""),"",IF(U75=V75,1,0))</f>
        <v>1</v>
      </c>
      <c r="AX75" s="79">
        <f t="shared" ref="AX75:AX80" si="140">IF(OR(U75="",V75=""),"",IF(U75&gt;V75,1,0))</f>
        <v>0</v>
      </c>
      <c r="AY75" s="80">
        <f t="shared" ref="AY75:AY80" si="141">IF(OR(U75="",V75=""),"",V75)</f>
        <v>3</v>
      </c>
      <c r="AZ75" s="80">
        <f t="shared" ref="AZ75:AZ80" si="142">IF(OR(U75="",V75=""),"",U75)</f>
        <v>3</v>
      </c>
      <c r="BA75" s="81" t="str">
        <f t="shared" ref="BA75:BA80" si="143">W75</f>
        <v> ARTHURZINHO-CMSP </v>
      </c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60"/>
      <c r="CC75" s="1"/>
      <c r="CD75" s="1"/>
      <c r="CE75" s="1"/>
      <c r="CF75" s="1"/>
      <c r="CG75" s="1"/>
      <c r="CH75" s="1"/>
      <c r="CI75" s="1"/>
      <c r="CJ75" s="1"/>
    </row>
    <row r="76" ht="30.0" customHeight="1">
      <c r="A76" s="1"/>
      <c r="B76" s="82">
        <v>5.0</v>
      </c>
      <c r="C76" s="72"/>
      <c r="D76" s="73" t="str">
        <f t="shared" si="118"/>
        <v> DUDA-SPFC </v>
      </c>
      <c r="E76" s="11"/>
      <c r="F76" s="11"/>
      <c r="G76" s="12"/>
      <c r="H76" s="74">
        <v>5.0</v>
      </c>
      <c r="I76" s="74">
        <v>7.0</v>
      </c>
      <c r="J76" s="75" t="str">
        <f t="shared" ref="J76:J80" si="144">W57</f>
        <v> DI CICCO-SEP </v>
      </c>
      <c r="K76" s="11"/>
      <c r="L76" s="11"/>
      <c r="M76" s="12"/>
      <c r="N76" s="60"/>
      <c r="O76" s="82">
        <v>3.0</v>
      </c>
      <c r="P76" s="72"/>
      <c r="Q76" s="73" t="str">
        <f t="shared" si="119"/>
        <v> DUDA-SPFC </v>
      </c>
      <c r="R76" s="11"/>
      <c r="S76" s="11"/>
      <c r="T76" s="12"/>
      <c r="U76" s="74">
        <v>4.0</v>
      </c>
      <c r="V76" s="74">
        <v>3.0</v>
      </c>
      <c r="W76" s="75" t="str">
        <f t="shared" ref="W76:W80" si="145">J75</f>
        <v> FRANCISCO JR-SEP </v>
      </c>
      <c r="X76" s="11"/>
      <c r="Y76" s="11"/>
      <c r="Z76" s="12"/>
      <c r="AA76" s="1"/>
      <c r="AB76" s="1"/>
      <c r="AC76" s="76" t="str">
        <f t="shared" si="120"/>
        <v> DUDA-SPFC </v>
      </c>
      <c r="AD76" s="77">
        <f t="shared" si="121"/>
        <v>0</v>
      </c>
      <c r="AE76" s="77">
        <f t="shared" si="122"/>
        <v>0</v>
      </c>
      <c r="AF76" s="77">
        <f t="shared" si="123"/>
        <v>1</v>
      </c>
      <c r="AG76" s="78">
        <f t="shared" si="124"/>
        <v>5</v>
      </c>
      <c r="AH76" s="78">
        <f t="shared" si="125"/>
        <v>7</v>
      </c>
      <c r="AI76" s="79">
        <f t="shared" si="126"/>
        <v>1</v>
      </c>
      <c r="AJ76" s="79">
        <f t="shared" si="127"/>
        <v>0</v>
      </c>
      <c r="AK76" s="79">
        <f t="shared" si="128"/>
        <v>0</v>
      </c>
      <c r="AL76" s="80">
        <f t="shared" si="129"/>
        <v>7</v>
      </c>
      <c r="AM76" s="80">
        <f t="shared" si="130"/>
        <v>5</v>
      </c>
      <c r="AN76" s="81" t="str">
        <f t="shared" si="131"/>
        <v> DI CICCO-SEP </v>
      </c>
      <c r="AO76" s="1"/>
      <c r="AP76" s="76" t="str">
        <f t="shared" si="132"/>
        <v> DUDA-SPFC </v>
      </c>
      <c r="AQ76" s="77">
        <f t="shared" si="133"/>
        <v>1</v>
      </c>
      <c r="AR76" s="77">
        <f t="shared" si="134"/>
        <v>0</v>
      </c>
      <c r="AS76" s="77">
        <f t="shared" si="135"/>
        <v>0</v>
      </c>
      <c r="AT76" s="78">
        <f t="shared" si="136"/>
        <v>4</v>
      </c>
      <c r="AU76" s="78">
        <f t="shared" si="137"/>
        <v>3</v>
      </c>
      <c r="AV76" s="79">
        <f t="shared" si="138"/>
        <v>0</v>
      </c>
      <c r="AW76" s="79">
        <f t="shared" si="139"/>
        <v>0</v>
      </c>
      <c r="AX76" s="79">
        <f t="shared" si="140"/>
        <v>1</v>
      </c>
      <c r="AY76" s="80">
        <f t="shared" si="141"/>
        <v>3</v>
      </c>
      <c r="AZ76" s="80">
        <f t="shared" si="142"/>
        <v>4</v>
      </c>
      <c r="BA76" s="81" t="str">
        <f t="shared" si="143"/>
        <v> FRANCISCO JR-SEP </v>
      </c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60"/>
      <c r="CC76" s="1"/>
      <c r="CD76" s="1"/>
      <c r="CE76" s="1"/>
      <c r="CF76" s="1"/>
      <c r="CG76" s="1"/>
      <c r="CH76" s="1"/>
      <c r="CI76" s="1"/>
      <c r="CJ76" s="1"/>
    </row>
    <row r="77" ht="30.0" customHeight="1">
      <c r="A77" s="1"/>
      <c r="B77" s="82">
        <v>6.0</v>
      </c>
      <c r="C77" s="72"/>
      <c r="D77" s="73" t="str">
        <f t="shared" si="118"/>
        <v> GUTO-ECSB </v>
      </c>
      <c r="E77" s="11"/>
      <c r="F77" s="11"/>
      <c r="G77" s="12"/>
      <c r="H77" s="74">
        <v>2.0</v>
      </c>
      <c r="I77" s="74">
        <v>4.0</v>
      </c>
      <c r="J77" s="75" t="str">
        <f t="shared" si="144"/>
        <v> RAFAEL SANTOS-CMSP </v>
      </c>
      <c r="K77" s="11"/>
      <c r="L77" s="11"/>
      <c r="M77" s="12"/>
      <c r="N77" s="60"/>
      <c r="O77" s="82">
        <v>4.0</v>
      </c>
      <c r="P77" s="72"/>
      <c r="Q77" s="73" t="str">
        <f t="shared" si="119"/>
        <v> GUTO-ECSB </v>
      </c>
      <c r="R77" s="11"/>
      <c r="S77" s="11"/>
      <c r="T77" s="12"/>
      <c r="U77" s="74">
        <v>4.0</v>
      </c>
      <c r="V77" s="74">
        <v>5.0</v>
      </c>
      <c r="W77" s="75" t="str">
        <f t="shared" si="145"/>
        <v> DI CICCO-SEP </v>
      </c>
      <c r="X77" s="11"/>
      <c r="Y77" s="11"/>
      <c r="Z77" s="12"/>
      <c r="AA77" s="1"/>
      <c r="AB77" s="1"/>
      <c r="AC77" s="76" t="str">
        <f t="shared" si="120"/>
        <v> GUTO-ECSB </v>
      </c>
      <c r="AD77" s="77">
        <f t="shared" si="121"/>
        <v>0</v>
      </c>
      <c r="AE77" s="77">
        <f t="shared" si="122"/>
        <v>0</v>
      </c>
      <c r="AF77" s="77">
        <f t="shared" si="123"/>
        <v>1</v>
      </c>
      <c r="AG77" s="78">
        <f t="shared" si="124"/>
        <v>2</v>
      </c>
      <c r="AH77" s="78">
        <f t="shared" si="125"/>
        <v>4</v>
      </c>
      <c r="AI77" s="79">
        <f t="shared" si="126"/>
        <v>1</v>
      </c>
      <c r="AJ77" s="79">
        <f t="shared" si="127"/>
        <v>0</v>
      </c>
      <c r="AK77" s="79">
        <f t="shared" si="128"/>
        <v>0</v>
      </c>
      <c r="AL77" s="80">
        <f t="shared" si="129"/>
        <v>4</v>
      </c>
      <c r="AM77" s="80">
        <f t="shared" si="130"/>
        <v>2</v>
      </c>
      <c r="AN77" s="81" t="str">
        <f t="shared" si="131"/>
        <v> RAFAEL SANTOS-CMSP </v>
      </c>
      <c r="AO77" s="1"/>
      <c r="AP77" s="76" t="str">
        <f t="shared" si="132"/>
        <v> GUTO-ECSB </v>
      </c>
      <c r="AQ77" s="77">
        <f t="shared" si="133"/>
        <v>0</v>
      </c>
      <c r="AR77" s="77">
        <f t="shared" si="134"/>
        <v>0</v>
      </c>
      <c r="AS77" s="77">
        <f t="shared" si="135"/>
        <v>1</v>
      </c>
      <c r="AT77" s="78">
        <f t="shared" si="136"/>
        <v>4</v>
      </c>
      <c r="AU77" s="78">
        <f t="shared" si="137"/>
        <v>5</v>
      </c>
      <c r="AV77" s="79">
        <f t="shared" si="138"/>
        <v>1</v>
      </c>
      <c r="AW77" s="79">
        <f t="shared" si="139"/>
        <v>0</v>
      </c>
      <c r="AX77" s="79">
        <f t="shared" si="140"/>
        <v>0</v>
      </c>
      <c r="AY77" s="80">
        <f t="shared" si="141"/>
        <v>5</v>
      </c>
      <c r="AZ77" s="80">
        <f t="shared" si="142"/>
        <v>4</v>
      </c>
      <c r="BA77" s="81" t="str">
        <f t="shared" si="143"/>
        <v> DI CICCO-SEP </v>
      </c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60"/>
      <c r="CC77" s="1"/>
      <c r="CD77" s="1"/>
      <c r="CE77" s="1"/>
      <c r="CF77" s="1"/>
      <c r="CG77" s="1"/>
      <c r="CH77" s="1"/>
      <c r="CI77" s="1"/>
      <c r="CJ77" s="1"/>
    </row>
    <row r="78" ht="30.0" customHeight="1">
      <c r="A78" s="1"/>
      <c r="B78" s="82">
        <v>1.0</v>
      </c>
      <c r="C78" s="72"/>
      <c r="D78" s="73" t="str">
        <f t="shared" si="118"/>
        <v> PC-SPFC </v>
      </c>
      <c r="E78" s="11"/>
      <c r="F78" s="11"/>
      <c r="G78" s="12"/>
      <c r="H78" s="74">
        <v>5.0</v>
      </c>
      <c r="I78" s="74">
        <v>6.0</v>
      </c>
      <c r="J78" s="75" t="str">
        <f t="shared" si="144"/>
        <v> RENAN G.-MFC </v>
      </c>
      <c r="K78" s="11"/>
      <c r="L78" s="11"/>
      <c r="M78" s="12"/>
      <c r="N78" s="60"/>
      <c r="O78" s="82">
        <v>5.0</v>
      </c>
      <c r="P78" s="72"/>
      <c r="Q78" s="73" t="str">
        <f t="shared" si="119"/>
        <v> PC-SPFC </v>
      </c>
      <c r="R78" s="11"/>
      <c r="S78" s="11"/>
      <c r="T78" s="12"/>
      <c r="U78" s="74">
        <v>3.0</v>
      </c>
      <c r="V78" s="74">
        <v>3.0</v>
      </c>
      <c r="W78" s="75" t="str">
        <f t="shared" si="145"/>
        <v> RAFAEL SANTOS-CMSP </v>
      </c>
      <c r="X78" s="11"/>
      <c r="Y78" s="11"/>
      <c r="Z78" s="12"/>
      <c r="AA78" s="1"/>
      <c r="AB78" s="1"/>
      <c r="AC78" s="76" t="str">
        <f t="shared" si="120"/>
        <v> PC-SPFC </v>
      </c>
      <c r="AD78" s="77">
        <f t="shared" si="121"/>
        <v>0</v>
      </c>
      <c r="AE78" s="77">
        <f t="shared" si="122"/>
        <v>0</v>
      </c>
      <c r="AF78" s="77">
        <f t="shared" si="123"/>
        <v>1</v>
      </c>
      <c r="AG78" s="78">
        <f t="shared" si="124"/>
        <v>5</v>
      </c>
      <c r="AH78" s="78">
        <f t="shared" si="125"/>
        <v>6</v>
      </c>
      <c r="AI78" s="79">
        <f t="shared" si="126"/>
        <v>1</v>
      </c>
      <c r="AJ78" s="79">
        <f t="shared" si="127"/>
        <v>0</v>
      </c>
      <c r="AK78" s="79">
        <f t="shared" si="128"/>
        <v>0</v>
      </c>
      <c r="AL78" s="80">
        <f t="shared" si="129"/>
        <v>6</v>
      </c>
      <c r="AM78" s="80">
        <f t="shared" si="130"/>
        <v>5</v>
      </c>
      <c r="AN78" s="81" t="str">
        <f t="shared" si="131"/>
        <v> RENAN G.-MFC </v>
      </c>
      <c r="AO78" s="1"/>
      <c r="AP78" s="76" t="str">
        <f t="shared" si="132"/>
        <v> PC-SPFC </v>
      </c>
      <c r="AQ78" s="77">
        <f t="shared" si="133"/>
        <v>0</v>
      </c>
      <c r="AR78" s="77">
        <f t="shared" si="134"/>
        <v>1</v>
      </c>
      <c r="AS78" s="77">
        <f t="shared" si="135"/>
        <v>0</v>
      </c>
      <c r="AT78" s="78">
        <f t="shared" si="136"/>
        <v>3</v>
      </c>
      <c r="AU78" s="78">
        <f t="shared" si="137"/>
        <v>3</v>
      </c>
      <c r="AV78" s="79">
        <f t="shared" si="138"/>
        <v>0</v>
      </c>
      <c r="AW78" s="79">
        <f t="shared" si="139"/>
        <v>1</v>
      </c>
      <c r="AX78" s="79">
        <f t="shared" si="140"/>
        <v>0</v>
      </c>
      <c r="AY78" s="80">
        <f t="shared" si="141"/>
        <v>3</v>
      </c>
      <c r="AZ78" s="80">
        <f t="shared" si="142"/>
        <v>3</v>
      </c>
      <c r="BA78" s="81" t="str">
        <f t="shared" si="143"/>
        <v> RAFAEL SANTOS-CMSP </v>
      </c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60"/>
      <c r="CC78" s="1"/>
      <c r="CD78" s="1"/>
      <c r="CE78" s="1"/>
      <c r="CF78" s="1"/>
      <c r="CG78" s="1"/>
      <c r="CH78" s="1"/>
      <c r="CI78" s="1"/>
      <c r="CJ78" s="1"/>
    </row>
    <row r="79" ht="30.0" customHeight="1">
      <c r="A79" s="1"/>
      <c r="B79" s="82">
        <v>2.0</v>
      </c>
      <c r="C79" s="72"/>
      <c r="D79" s="73" t="str">
        <f t="shared" si="118"/>
        <v> LEO RODRIGUES-SPFC </v>
      </c>
      <c r="E79" s="11"/>
      <c r="F79" s="11"/>
      <c r="G79" s="12"/>
      <c r="H79" s="74">
        <v>5.0</v>
      </c>
      <c r="I79" s="74">
        <v>2.0</v>
      </c>
      <c r="J79" s="75" t="str">
        <f t="shared" si="144"/>
        <v> ZERO-SCCP </v>
      </c>
      <c r="K79" s="11"/>
      <c r="L79" s="11"/>
      <c r="M79" s="12"/>
      <c r="N79" s="60"/>
      <c r="O79" s="82">
        <v>6.0</v>
      </c>
      <c r="P79" s="72"/>
      <c r="Q79" s="73" t="str">
        <f t="shared" si="119"/>
        <v> LEO RODRIGUES-SPFC </v>
      </c>
      <c r="R79" s="11"/>
      <c r="S79" s="11"/>
      <c r="T79" s="12"/>
      <c r="U79" s="74">
        <v>4.0</v>
      </c>
      <c r="V79" s="74">
        <v>3.0</v>
      </c>
      <c r="W79" s="75" t="str">
        <f t="shared" si="145"/>
        <v> RENAN G.-MFC </v>
      </c>
      <c r="X79" s="11"/>
      <c r="Y79" s="11"/>
      <c r="Z79" s="12"/>
      <c r="AA79" s="1"/>
      <c r="AB79" s="1"/>
      <c r="AC79" s="76" t="str">
        <f t="shared" si="120"/>
        <v> LEO RODRIGUES-SPFC </v>
      </c>
      <c r="AD79" s="77">
        <f t="shared" si="121"/>
        <v>1</v>
      </c>
      <c r="AE79" s="77">
        <f t="shared" si="122"/>
        <v>0</v>
      </c>
      <c r="AF79" s="77">
        <f t="shared" si="123"/>
        <v>0</v>
      </c>
      <c r="AG79" s="78">
        <f t="shared" si="124"/>
        <v>5</v>
      </c>
      <c r="AH79" s="78">
        <f t="shared" si="125"/>
        <v>2</v>
      </c>
      <c r="AI79" s="79">
        <f t="shared" si="126"/>
        <v>0</v>
      </c>
      <c r="AJ79" s="79">
        <f t="shared" si="127"/>
        <v>0</v>
      </c>
      <c r="AK79" s="79">
        <f t="shared" si="128"/>
        <v>1</v>
      </c>
      <c r="AL79" s="80">
        <f t="shared" si="129"/>
        <v>2</v>
      </c>
      <c r="AM79" s="80">
        <f t="shared" si="130"/>
        <v>5</v>
      </c>
      <c r="AN79" s="81" t="str">
        <f t="shared" si="131"/>
        <v> ZERO-SCCP </v>
      </c>
      <c r="AO79" s="1"/>
      <c r="AP79" s="76" t="str">
        <f t="shared" si="132"/>
        <v> LEO RODRIGUES-SPFC </v>
      </c>
      <c r="AQ79" s="77">
        <f t="shared" si="133"/>
        <v>1</v>
      </c>
      <c r="AR79" s="77">
        <f t="shared" si="134"/>
        <v>0</v>
      </c>
      <c r="AS79" s="77">
        <f t="shared" si="135"/>
        <v>0</v>
      </c>
      <c r="AT79" s="78">
        <f t="shared" si="136"/>
        <v>4</v>
      </c>
      <c r="AU79" s="78">
        <f t="shared" si="137"/>
        <v>3</v>
      </c>
      <c r="AV79" s="79">
        <f t="shared" si="138"/>
        <v>0</v>
      </c>
      <c r="AW79" s="79">
        <f t="shared" si="139"/>
        <v>0</v>
      </c>
      <c r="AX79" s="79">
        <f t="shared" si="140"/>
        <v>1</v>
      </c>
      <c r="AY79" s="80">
        <f t="shared" si="141"/>
        <v>3</v>
      </c>
      <c r="AZ79" s="80">
        <f t="shared" si="142"/>
        <v>4</v>
      </c>
      <c r="BA79" s="81" t="str">
        <f t="shared" si="143"/>
        <v> RENAN G.-MFC </v>
      </c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60"/>
      <c r="CC79" s="1"/>
      <c r="CD79" s="1"/>
      <c r="CE79" s="1"/>
      <c r="CF79" s="1"/>
      <c r="CG79" s="1"/>
      <c r="CH79" s="1"/>
      <c r="CI79" s="1"/>
      <c r="CJ79" s="1"/>
    </row>
    <row r="80" ht="30.0" customHeight="1">
      <c r="A80" s="1"/>
      <c r="B80" s="82">
        <v>3.0</v>
      </c>
      <c r="C80" s="72"/>
      <c r="D80" s="73" t="str">
        <f t="shared" si="118"/>
        <v> DIEGO BANFI-SPFC </v>
      </c>
      <c r="E80" s="11"/>
      <c r="F80" s="11"/>
      <c r="G80" s="12"/>
      <c r="H80" s="74">
        <v>1.0</v>
      </c>
      <c r="I80" s="74">
        <v>4.0</v>
      </c>
      <c r="J80" s="75" t="str">
        <f t="shared" si="144"/>
        <v> ARTHURZINHO-CMSP </v>
      </c>
      <c r="K80" s="11"/>
      <c r="L80" s="11"/>
      <c r="M80" s="12"/>
      <c r="N80" s="60"/>
      <c r="O80" s="82">
        <v>1.0</v>
      </c>
      <c r="P80" s="72"/>
      <c r="Q80" s="73" t="str">
        <f t="shared" si="119"/>
        <v> DIEGO BANFI-SPFC </v>
      </c>
      <c r="R80" s="11"/>
      <c r="S80" s="11"/>
      <c r="T80" s="12"/>
      <c r="U80" s="74">
        <v>3.0</v>
      </c>
      <c r="V80" s="74">
        <v>3.0</v>
      </c>
      <c r="W80" s="75" t="str">
        <f t="shared" si="145"/>
        <v> ZERO-SCCP </v>
      </c>
      <c r="X80" s="11"/>
      <c r="Y80" s="11"/>
      <c r="Z80" s="12"/>
      <c r="AA80" s="1"/>
      <c r="AB80" s="1"/>
      <c r="AC80" s="76" t="str">
        <f t="shared" si="120"/>
        <v> DIEGO BANFI-SPFC </v>
      </c>
      <c r="AD80" s="77">
        <f t="shared" si="121"/>
        <v>0</v>
      </c>
      <c r="AE80" s="77">
        <f t="shared" si="122"/>
        <v>0</v>
      </c>
      <c r="AF80" s="77">
        <f t="shared" si="123"/>
        <v>1</v>
      </c>
      <c r="AG80" s="78">
        <f t="shared" si="124"/>
        <v>1</v>
      </c>
      <c r="AH80" s="78">
        <f t="shared" si="125"/>
        <v>4</v>
      </c>
      <c r="AI80" s="79">
        <f t="shared" si="126"/>
        <v>1</v>
      </c>
      <c r="AJ80" s="79">
        <f t="shared" si="127"/>
        <v>0</v>
      </c>
      <c r="AK80" s="79">
        <f t="shared" si="128"/>
        <v>0</v>
      </c>
      <c r="AL80" s="80">
        <f t="shared" si="129"/>
        <v>4</v>
      </c>
      <c r="AM80" s="80">
        <f t="shared" si="130"/>
        <v>1</v>
      </c>
      <c r="AN80" s="81" t="str">
        <f t="shared" si="131"/>
        <v> ARTHURZINHO-CMSP </v>
      </c>
      <c r="AO80" s="1"/>
      <c r="AP80" s="76" t="str">
        <f t="shared" si="132"/>
        <v> DIEGO BANFI-SPFC </v>
      </c>
      <c r="AQ80" s="77">
        <f t="shared" si="133"/>
        <v>0</v>
      </c>
      <c r="AR80" s="77">
        <f t="shared" si="134"/>
        <v>1</v>
      </c>
      <c r="AS80" s="77">
        <f t="shared" si="135"/>
        <v>0</v>
      </c>
      <c r="AT80" s="78">
        <f t="shared" si="136"/>
        <v>3</v>
      </c>
      <c r="AU80" s="78">
        <f t="shared" si="137"/>
        <v>3</v>
      </c>
      <c r="AV80" s="79">
        <f t="shared" si="138"/>
        <v>0</v>
      </c>
      <c r="AW80" s="79">
        <f t="shared" si="139"/>
        <v>1</v>
      </c>
      <c r="AX80" s="79">
        <f t="shared" si="140"/>
        <v>0</v>
      </c>
      <c r="AY80" s="80">
        <f t="shared" si="141"/>
        <v>3</v>
      </c>
      <c r="AZ80" s="80">
        <f t="shared" si="142"/>
        <v>3</v>
      </c>
      <c r="BA80" s="81" t="str">
        <f t="shared" si="143"/>
        <v> ZERO-SCCP </v>
      </c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60"/>
      <c r="CC80" s="1"/>
      <c r="CD80" s="1"/>
      <c r="CE80" s="1"/>
      <c r="CF80" s="1"/>
      <c r="CG80" s="1"/>
      <c r="CH80" s="1"/>
      <c r="CI80" s="1"/>
      <c r="CJ80" s="1"/>
    </row>
    <row r="81" ht="30.0" customHeight="1">
      <c r="A81" s="1"/>
      <c r="B81" s="60"/>
      <c r="C81" s="60"/>
      <c r="D81" s="83"/>
      <c r="E81" s="83"/>
      <c r="F81" s="83"/>
      <c r="G81" s="83"/>
      <c r="H81" s="60"/>
      <c r="I81" s="60"/>
      <c r="J81" s="60"/>
      <c r="K81" s="60"/>
      <c r="L81" s="60"/>
      <c r="M81" s="66"/>
      <c r="N81" s="60"/>
      <c r="O81" s="60"/>
      <c r="P81" s="60"/>
      <c r="Q81" s="83"/>
      <c r="R81" s="83"/>
      <c r="S81" s="83"/>
      <c r="T81" s="83"/>
      <c r="U81" s="60"/>
      <c r="V81" s="60"/>
      <c r="W81" s="60"/>
      <c r="X81" s="60"/>
      <c r="Y81" s="60"/>
      <c r="Z81" s="66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84"/>
      <c r="CC81" s="1"/>
      <c r="CD81" s="1"/>
      <c r="CE81" s="1"/>
      <c r="CF81" s="1"/>
      <c r="CG81" s="1"/>
      <c r="CH81" s="1"/>
      <c r="CI81" s="1"/>
      <c r="CJ81" s="1"/>
    </row>
    <row r="82" ht="30.0" customHeight="1">
      <c r="A82" s="1"/>
      <c r="B82" s="58" t="s">
        <v>45</v>
      </c>
      <c r="C82" s="59">
        <f>C72+2</f>
        <v>9</v>
      </c>
      <c r="D82" s="60"/>
      <c r="E82" s="60"/>
      <c r="F82" s="60"/>
      <c r="G82" s="60"/>
      <c r="H82" s="60"/>
      <c r="I82" s="61"/>
      <c r="J82" s="61"/>
      <c r="K82" s="60"/>
      <c r="L82" s="60"/>
      <c r="M82" s="60"/>
      <c r="N82" s="60"/>
      <c r="O82" s="58" t="s">
        <v>45</v>
      </c>
      <c r="P82" s="59">
        <f>C82+1</f>
        <v>10</v>
      </c>
      <c r="Q82" s="60"/>
      <c r="R82" s="60"/>
      <c r="S82" s="60"/>
      <c r="T82" s="60"/>
      <c r="U82" s="60"/>
      <c r="V82" s="61"/>
      <c r="W82" s="61"/>
      <c r="X82" s="60"/>
      <c r="Y82" s="60"/>
      <c r="Z82" s="60"/>
      <c r="AA82" s="1"/>
      <c r="AB82" s="1"/>
      <c r="AC82" s="64" t="str">
        <f t="shared" ref="AC82:AD82" si="146">B82</f>
        <v>Rd.</v>
      </c>
      <c r="AD82" s="65">
        <f t="shared" si="146"/>
        <v>9</v>
      </c>
      <c r="AE82" s="60"/>
      <c r="AF82" s="60"/>
      <c r="AG82" s="60"/>
      <c r="AH82" s="60"/>
      <c r="AI82" s="60"/>
      <c r="AJ82" s="60"/>
      <c r="AK82" s="60"/>
      <c r="AL82" s="1"/>
      <c r="AM82" s="4"/>
      <c r="AN82" s="4"/>
      <c r="AO82" s="1"/>
      <c r="AP82" s="64" t="str">
        <f t="shared" ref="AP82:AQ82" si="147">O82</f>
        <v>Rd.</v>
      </c>
      <c r="AQ82" s="65">
        <f t="shared" si="147"/>
        <v>10</v>
      </c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60"/>
      <c r="CC82" s="1"/>
      <c r="CD82" s="1"/>
      <c r="CE82" s="1"/>
      <c r="CF82" s="1"/>
      <c r="CG82" s="1"/>
      <c r="CH82" s="1"/>
      <c r="CI82" s="1"/>
      <c r="CJ82" s="1"/>
    </row>
    <row r="83" ht="30.0" customHeight="1">
      <c r="A83" s="1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6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6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60"/>
      <c r="CC83" s="1"/>
      <c r="CD83" s="1"/>
      <c r="CE83" s="1"/>
      <c r="CF83" s="1"/>
      <c r="CG83" s="1"/>
      <c r="CH83" s="1"/>
      <c r="CI83" s="1"/>
      <c r="CJ83" s="1"/>
    </row>
    <row r="84" ht="30.0" customHeight="1">
      <c r="A84" s="1"/>
      <c r="B84" s="58" t="s">
        <v>47</v>
      </c>
      <c r="C84" s="67"/>
      <c r="D84" s="40" t="s">
        <v>48</v>
      </c>
      <c r="E84" s="11"/>
      <c r="F84" s="11"/>
      <c r="G84" s="11"/>
      <c r="H84" s="11"/>
      <c r="I84" s="11"/>
      <c r="J84" s="11"/>
      <c r="K84" s="11"/>
      <c r="L84" s="11"/>
      <c r="M84" s="12"/>
      <c r="N84" s="60"/>
      <c r="O84" s="58" t="s">
        <v>47</v>
      </c>
      <c r="P84" s="67"/>
      <c r="Q84" s="40" t="s">
        <v>48</v>
      </c>
      <c r="R84" s="11"/>
      <c r="S84" s="11"/>
      <c r="T84" s="11"/>
      <c r="U84" s="11"/>
      <c r="V84" s="11"/>
      <c r="W84" s="11"/>
      <c r="X84" s="11"/>
      <c r="Y84" s="11"/>
      <c r="Z84" s="12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60"/>
      <c r="CC84" s="1"/>
      <c r="CD84" s="1"/>
      <c r="CE84" s="1"/>
      <c r="CF84" s="1"/>
      <c r="CG84" s="1"/>
      <c r="CH84" s="1"/>
      <c r="CI84" s="1"/>
      <c r="CJ84" s="1"/>
    </row>
    <row r="85" ht="30.0" customHeight="1">
      <c r="A85" s="1"/>
      <c r="B85" s="59">
        <v>5.0</v>
      </c>
      <c r="C85" s="72"/>
      <c r="D85" s="73" t="str">
        <f t="shared" ref="D85:D90" si="148">Q75</f>
        <v> BRUNO VASC.-SPFC </v>
      </c>
      <c r="E85" s="11"/>
      <c r="F85" s="11"/>
      <c r="G85" s="12"/>
      <c r="H85" s="74">
        <v>4.0</v>
      </c>
      <c r="I85" s="74">
        <v>4.0</v>
      </c>
      <c r="J85" s="75" t="str">
        <f>W80</f>
        <v> ZERO-SCCP </v>
      </c>
      <c r="K85" s="11"/>
      <c r="L85" s="11"/>
      <c r="M85" s="12"/>
      <c r="N85" s="60"/>
      <c r="O85" s="59">
        <v>3.0</v>
      </c>
      <c r="P85" s="72"/>
      <c r="Q85" s="73" t="str">
        <f t="shared" ref="Q85:Q90" si="149">D85</f>
        <v> BRUNO VASC.-SPFC </v>
      </c>
      <c r="R85" s="11"/>
      <c r="S85" s="11"/>
      <c r="T85" s="12"/>
      <c r="U85" s="74">
        <v>2.0</v>
      </c>
      <c r="V85" s="74">
        <v>4.0</v>
      </c>
      <c r="W85" s="75" t="str">
        <f>J90</f>
        <v> RENAN G.-MFC </v>
      </c>
      <c r="X85" s="11"/>
      <c r="Y85" s="11"/>
      <c r="Z85" s="12"/>
      <c r="AA85" s="1"/>
      <c r="AB85" s="1"/>
      <c r="AC85" s="76" t="str">
        <f t="shared" ref="AC85:AC90" si="150">D85</f>
        <v> BRUNO VASC.-SPFC </v>
      </c>
      <c r="AD85" s="77">
        <f t="shared" ref="AD85:AD90" si="151">IF(OR(H85="",I85=""),"",IF(H85&gt;I85,1,0))</f>
        <v>0</v>
      </c>
      <c r="AE85" s="77">
        <f t="shared" ref="AE85:AE90" si="152">IF(OR(H85="",I85=""),"",IF(H85=I85,1,0))</f>
        <v>1</v>
      </c>
      <c r="AF85" s="77">
        <f t="shared" ref="AF85:AF90" si="153">IF(OR(H85="",I85=""),"",IF(H85&lt;I85,1,0))</f>
        <v>0</v>
      </c>
      <c r="AG85" s="78">
        <f t="shared" ref="AG85:AG90" si="154">IF(OR(H85="",I85=""),"",H85)</f>
        <v>4</v>
      </c>
      <c r="AH85" s="78">
        <f t="shared" ref="AH85:AH90" si="155">IF(OR(H85="",I85=""),"",I85)</f>
        <v>4</v>
      </c>
      <c r="AI85" s="79">
        <f t="shared" ref="AI85:AI90" si="156">IF(OR(H85="",I85=""),"",IF(H85&lt;I85,1,0))</f>
        <v>0</v>
      </c>
      <c r="AJ85" s="79">
        <f t="shared" ref="AJ85:AJ90" si="157">IF(OR(H85="",I85=""),"",IF(H85=I85,1,0))</f>
        <v>1</v>
      </c>
      <c r="AK85" s="79">
        <f t="shared" ref="AK85:AK90" si="158">IF(OR(H85="",I85=""),"",IF(H85&gt;I85,1,0))</f>
        <v>0</v>
      </c>
      <c r="AL85" s="80">
        <f t="shared" ref="AL85:AL90" si="159">IF(OR(H85="",I85=""),"",I85)</f>
        <v>4</v>
      </c>
      <c r="AM85" s="80">
        <f t="shared" ref="AM85:AM90" si="160">IF(OR(H85="",I85=""),"",H85)</f>
        <v>4</v>
      </c>
      <c r="AN85" s="81" t="str">
        <f t="shared" ref="AN85:AN90" si="161">J85</f>
        <v> ZERO-SCCP </v>
      </c>
      <c r="AO85" s="1"/>
      <c r="AP85" s="76" t="str">
        <f t="shared" ref="AP85:AP90" si="162">Q85</f>
        <v> BRUNO VASC.-SPFC </v>
      </c>
      <c r="AQ85" s="77">
        <f t="shared" ref="AQ85:AQ90" si="163">IF(OR(U85="",V85=""),"",IF(U85&gt;V85,1,0))</f>
        <v>0</v>
      </c>
      <c r="AR85" s="77">
        <f t="shared" ref="AR85:AR90" si="164">IF(OR(U85="",V85=""),"",IF(U85=V85,1,0))</f>
        <v>0</v>
      </c>
      <c r="AS85" s="77">
        <f t="shared" ref="AS85:AS90" si="165">IF(OR(U85="",V85=""),"",IF(U85&lt;V85,1,0))</f>
        <v>1</v>
      </c>
      <c r="AT85" s="78">
        <f t="shared" ref="AT85:AT90" si="166">IF(OR(U85="",V85=""),"",U85)</f>
        <v>2</v>
      </c>
      <c r="AU85" s="78">
        <f t="shared" ref="AU85:AU90" si="167">IF(OR(U85="",V85=""),"",V85)</f>
        <v>4</v>
      </c>
      <c r="AV85" s="79">
        <f t="shared" ref="AV85:AV90" si="168">IF(OR(U85="",V85=""),"",IF(U85&lt;V85,1,0))</f>
        <v>1</v>
      </c>
      <c r="AW85" s="79">
        <f t="shared" ref="AW85:AW90" si="169">IF(OR(U85="",V85=""),"",IF(U85=V85,1,0))</f>
        <v>0</v>
      </c>
      <c r="AX85" s="79">
        <f t="shared" ref="AX85:AX90" si="170">IF(OR(U85="",V85=""),"",IF(U85&gt;V85,1,0))</f>
        <v>0</v>
      </c>
      <c r="AY85" s="80">
        <f t="shared" ref="AY85:AY90" si="171">IF(OR(U85="",V85=""),"",V85)</f>
        <v>4</v>
      </c>
      <c r="AZ85" s="80">
        <f t="shared" ref="AZ85:AZ90" si="172">IF(OR(U85="",V85=""),"",U85)</f>
        <v>2</v>
      </c>
      <c r="BA85" s="81" t="str">
        <f t="shared" ref="BA85:BA90" si="173">W85</f>
        <v> RENAN G.-MFC </v>
      </c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60"/>
      <c r="CC85" s="1"/>
      <c r="CD85" s="1"/>
      <c r="CE85" s="1"/>
      <c r="CF85" s="1"/>
      <c r="CG85" s="1"/>
      <c r="CH85" s="1"/>
      <c r="CI85" s="1"/>
      <c r="CJ85" s="1"/>
    </row>
    <row r="86" ht="30.0" customHeight="1">
      <c r="A86" s="1"/>
      <c r="B86" s="82">
        <v>6.0</v>
      </c>
      <c r="C86" s="72"/>
      <c r="D86" s="73" t="str">
        <f t="shared" si="148"/>
        <v> DUDA-SPFC </v>
      </c>
      <c r="E86" s="11"/>
      <c r="F86" s="11"/>
      <c r="G86" s="12"/>
      <c r="H86" s="74">
        <v>4.0</v>
      </c>
      <c r="I86" s="74">
        <v>3.0</v>
      </c>
      <c r="J86" s="75" t="str">
        <f t="shared" ref="J86:J90" si="174">W75</f>
        <v> ARTHURZINHO-CMSP </v>
      </c>
      <c r="K86" s="11"/>
      <c r="L86" s="11"/>
      <c r="M86" s="12"/>
      <c r="N86" s="60"/>
      <c r="O86" s="82">
        <v>4.0</v>
      </c>
      <c r="P86" s="72"/>
      <c r="Q86" s="73" t="str">
        <f t="shared" si="149"/>
        <v> DUDA-SPFC </v>
      </c>
      <c r="R86" s="11"/>
      <c r="S86" s="11"/>
      <c r="T86" s="12"/>
      <c r="U86" s="74">
        <v>5.0</v>
      </c>
      <c r="V86" s="74">
        <v>3.0</v>
      </c>
      <c r="W86" s="75" t="str">
        <f t="shared" ref="W86:W90" si="175">J85</f>
        <v> ZERO-SCCP </v>
      </c>
      <c r="X86" s="11"/>
      <c r="Y86" s="11"/>
      <c r="Z86" s="12"/>
      <c r="AA86" s="1"/>
      <c r="AB86" s="1"/>
      <c r="AC86" s="76" t="str">
        <f t="shared" si="150"/>
        <v> DUDA-SPFC </v>
      </c>
      <c r="AD86" s="77">
        <f t="shared" si="151"/>
        <v>1</v>
      </c>
      <c r="AE86" s="77">
        <f t="shared" si="152"/>
        <v>0</v>
      </c>
      <c r="AF86" s="77">
        <f t="shared" si="153"/>
        <v>0</v>
      </c>
      <c r="AG86" s="78">
        <f t="shared" si="154"/>
        <v>4</v>
      </c>
      <c r="AH86" s="78">
        <f t="shared" si="155"/>
        <v>3</v>
      </c>
      <c r="AI86" s="79">
        <f t="shared" si="156"/>
        <v>0</v>
      </c>
      <c r="AJ86" s="79">
        <f t="shared" si="157"/>
        <v>0</v>
      </c>
      <c r="AK86" s="79">
        <f t="shared" si="158"/>
        <v>1</v>
      </c>
      <c r="AL86" s="80">
        <f t="shared" si="159"/>
        <v>3</v>
      </c>
      <c r="AM86" s="80">
        <f t="shared" si="160"/>
        <v>4</v>
      </c>
      <c r="AN86" s="81" t="str">
        <f t="shared" si="161"/>
        <v> ARTHURZINHO-CMSP </v>
      </c>
      <c r="AO86" s="1"/>
      <c r="AP86" s="76" t="str">
        <f t="shared" si="162"/>
        <v> DUDA-SPFC </v>
      </c>
      <c r="AQ86" s="77">
        <f t="shared" si="163"/>
        <v>1</v>
      </c>
      <c r="AR86" s="77">
        <f t="shared" si="164"/>
        <v>0</v>
      </c>
      <c r="AS86" s="77">
        <f t="shared" si="165"/>
        <v>0</v>
      </c>
      <c r="AT86" s="78">
        <f t="shared" si="166"/>
        <v>5</v>
      </c>
      <c r="AU86" s="78">
        <f t="shared" si="167"/>
        <v>3</v>
      </c>
      <c r="AV86" s="79">
        <f t="shared" si="168"/>
        <v>0</v>
      </c>
      <c r="AW86" s="79">
        <f t="shared" si="169"/>
        <v>0</v>
      </c>
      <c r="AX86" s="79">
        <f t="shared" si="170"/>
        <v>1</v>
      </c>
      <c r="AY86" s="80">
        <f t="shared" si="171"/>
        <v>3</v>
      </c>
      <c r="AZ86" s="80">
        <f t="shared" si="172"/>
        <v>5</v>
      </c>
      <c r="BA86" s="81" t="str">
        <f t="shared" si="173"/>
        <v> ZERO-SCCP </v>
      </c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60"/>
      <c r="CC86" s="1"/>
      <c r="CD86" s="1"/>
      <c r="CE86" s="1"/>
      <c r="CF86" s="1"/>
      <c r="CG86" s="1"/>
      <c r="CH86" s="1"/>
      <c r="CI86" s="1"/>
      <c r="CJ86" s="1"/>
    </row>
    <row r="87" ht="30.0" customHeight="1">
      <c r="A87" s="1"/>
      <c r="B87" s="82">
        <v>1.0</v>
      </c>
      <c r="C87" s="72"/>
      <c r="D87" s="73" t="str">
        <f t="shared" si="148"/>
        <v> GUTO-ECSB </v>
      </c>
      <c r="E87" s="11"/>
      <c r="F87" s="11"/>
      <c r="G87" s="12"/>
      <c r="H87" s="74">
        <v>2.0</v>
      </c>
      <c r="I87" s="74">
        <v>6.0</v>
      </c>
      <c r="J87" s="75" t="str">
        <f t="shared" si="174"/>
        <v> FRANCISCO JR-SEP </v>
      </c>
      <c r="K87" s="11"/>
      <c r="L87" s="11"/>
      <c r="M87" s="12"/>
      <c r="N87" s="60"/>
      <c r="O87" s="82">
        <v>5.0</v>
      </c>
      <c r="P87" s="72"/>
      <c r="Q87" s="73" t="str">
        <f t="shared" si="149"/>
        <v> GUTO-ECSB </v>
      </c>
      <c r="R87" s="11"/>
      <c r="S87" s="11"/>
      <c r="T87" s="12"/>
      <c r="U87" s="74">
        <v>3.0</v>
      </c>
      <c r="V87" s="74">
        <v>4.0</v>
      </c>
      <c r="W87" s="75" t="str">
        <f t="shared" si="175"/>
        <v> ARTHURZINHO-CMSP </v>
      </c>
      <c r="X87" s="11"/>
      <c r="Y87" s="11"/>
      <c r="Z87" s="12"/>
      <c r="AA87" s="1"/>
      <c r="AB87" s="1"/>
      <c r="AC87" s="76" t="str">
        <f t="shared" si="150"/>
        <v> GUTO-ECSB </v>
      </c>
      <c r="AD87" s="77">
        <f t="shared" si="151"/>
        <v>0</v>
      </c>
      <c r="AE87" s="77">
        <f t="shared" si="152"/>
        <v>0</v>
      </c>
      <c r="AF87" s="77">
        <f t="shared" si="153"/>
        <v>1</v>
      </c>
      <c r="AG87" s="78">
        <f t="shared" si="154"/>
        <v>2</v>
      </c>
      <c r="AH87" s="78">
        <f t="shared" si="155"/>
        <v>6</v>
      </c>
      <c r="AI87" s="79">
        <f t="shared" si="156"/>
        <v>1</v>
      </c>
      <c r="AJ87" s="79">
        <f t="shared" si="157"/>
        <v>0</v>
      </c>
      <c r="AK87" s="79">
        <f t="shared" si="158"/>
        <v>0</v>
      </c>
      <c r="AL87" s="80">
        <f t="shared" si="159"/>
        <v>6</v>
      </c>
      <c r="AM87" s="80">
        <f t="shared" si="160"/>
        <v>2</v>
      </c>
      <c r="AN87" s="81" t="str">
        <f t="shared" si="161"/>
        <v> FRANCISCO JR-SEP </v>
      </c>
      <c r="AO87" s="1"/>
      <c r="AP87" s="76" t="str">
        <f t="shared" si="162"/>
        <v> GUTO-ECSB </v>
      </c>
      <c r="AQ87" s="77">
        <f t="shared" si="163"/>
        <v>0</v>
      </c>
      <c r="AR87" s="77">
        <f t="shared" si="164"/>
        <v>0</v>
      </c>
      <c r="AS87" s="77">
        <f t="shared" si="165"/>
        <v>1</v>
      </c>
      <c r="AT87" s="78">
        <f t="shared" si="166"/>
        <v>3</v>
      </c>
      <c r="AU87" s="78">
        <f t="shared" si="167"/>
        <v>4</v>
      </c>
      <c r="AV87" s="79">
        <f t="shared" si="168"/>
        <v>1</v>
      </c>
      <c r="AW87" s="79">
        <f t="shared" si="169"/>
        <v>0</v>
      </c>
      <c r="AX87" s="79">
        <f t="shared" si="170"/>
        <v>0</v>
      </c>
      <c r="AY87" s="80">
        <f t="shared" si="171"/>
        <v>4</v>
      </c>
      <c r="AZ87" s="80">
        <f t="shared" si="172"/>
        <v>3</v>
      </c>
      <c r="BA87" s="81" t="str">
        <f t="shared" si="173"/>
        <v> ARTHURZINHO-CMSP </v>
      </c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60"/>
      <c r="CC87" s="1"/>
      <c r="CD87" s="1"/>
      <c r="CE87" s="1"/>
      <c r="CF87" s="1"/>
      <c r="CG87" s="1"/>
      <c r="CH87" s="1"/>
      <c r="CI87" s="1"/>
      <c r="CJ87" s="1"/>
    </row>
    <row r="88" ht="30.0" customHeight="1">
      <c r="A88" s="1"/>
      <c r="B88" s="82">
        <v>2.0</v>
      </c>
      <c r="C88" s="72"/>
      <c r="D88" s="73" t="str">
        <f t="shared" si="148"/>
        <v> PC-SPFC </v>
      </c>
      <c r="E88" s="11"/>
      <c r="F88" s="11"/>
      <c r="G88" s="12"/>
      <c r="H88" s="74">
        <v>3.0</v>
      </c>
      <c r="I88" s="74">
        <v>4.0</v>
      </c>
      <c r="J88" s="75" t="str">
        <f t="shared" si="174"/>
        <v> DI CICCO-SEP </v>
      </c>
      <c r="K88" s="11"/>
      <c r="L88" s="11"/>
      <c r="M88" s="12"/>
      <c r="N88" s="60"/>
      <c r="O88" s="82">
        <v>6.0</v>
      </c>
      <c r="P88" s="72"/>
      <c r="Q88" s="73" t="str">
        <f t="shared" si="149"/>
        <v> PC-SPFC </v>
      </c>
      <c r="R88" s="11"/>
      <c r="S88" s="11"/>
      <c r="T88" s="12"/>
      <c r="U88" s="74">
        <v>3.0</v>
      </c>
      <c r="V88" s="74">
        <v>3.0</v>
      </c>
      <c r="W88" s="75" t="str">
        <f t="shared" si="175"/>
        <v> FRANCISCO JR-SEP </v>
      </c>
      <c r="X88" s="11"/>
      <c r="Y88" s="11"/>
      <c r="Z88" s="12"/>
      <c r="AA88" s="1"/>
      <c r="AB88" s="1"/>
      <c r="AC88" s="76" t="str">
        <f t="shared" si="150"/>
        <v> PC-SPFC </v>
      </c>
      <c r="AD88" s="77">
        <f t="shared" si="151"/>
        <v>0</v>
      </c>
      <c r="AE88" s="77">
        <f t="shared" si="152"/>
        <v>0</v>
      </c>
      <c r="AF88" s="77">
        <f t="shared" si="153"/>
        <v>1</v>
      </c>
      <c r="AG88" s="78">
        <f t="shared" si="154"/>
        <v>3</v>
      </c>
      <c r="AH88" s="78">
        <f t="shared" si="155"/>
        <v>4</v>
      </c>
      <c r="AI88" s="79">
        <f t="shared" si="156"/>
        <v>1</v>
      </c>
      <c r="AJ88" s="79">
        <f t="shared" si="157"/>
        <v>0</v>
      </c>
      <c r="AK88" s="79">
        <f t="shared" si="158"/>
        <v>0</v>
      </c>
      <c r="AL88" s="80">
        <f t="shared" si="159"/>
        <v>4</v>
      </c>
      <c r="AM88" s="80">
        <f t="shared" si="160"/>
        <v>3</v>
      </c>
      <c r="AN88" s="81" t="str">
        <f t="shared" si="161"/>
        <v> DI CICCO-SEP </v>
      </c>
      <c r="AO88" s="1"/>
      <c r="AP88" s="76" t="str">
        <f t="shared" si="162"/>
        <v> PC-SPFC </v>
      </c>
      <c r="AQ88" s="77">
        <f t="shared" si="163"/>
        <v>0</v>
      </c>
      <c r="AR88" s="77">
        <f t="shared" si="164"/>
        <v>1</v>
      </c>
      <c r="AS88" s="77">
        <f t="shared" si="165"/>
        <v>0</v>
      </c>
      <c r="AT88" s="78">
        <f t="shared" si="166"/>
        <v>3</v>
      </c>
      <c r="AU88" s="78">
        <f t="shared" si="167"/>
        <v>3</v>
      </c>
      <c r="AV88" s="79">
        <f t="shared" si="168"/>
        <v>0</v>
      </c>
      <c r="AW88" s="79">
        <f t="shared" si="169"/>
        <v>1</v>
      </c>
      <c r="AX88" s="79">
        <f t="shared" si="170"/>
        <v>0</v>
      </c>
      <c r="AY88" s="80">
        <f t="shared" si="171"/>
        <v>3</v>
      </c>
      <c r="AZ88" s="80">
        <f t="shared" si="172"/>
        <v>3</v>
      </c>
      <c r="BA88" s="81" t="str">
        <f t="shared" si="173"/>
        <v> FRANCISCO JR-SEP </v>
      </c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60"/>
      <c r="CC88" s="1"/>
      <c r="CD88" s="1"/>
      <c r="CE88" s="1"/>
      <c r="CF88" s="1"/>
      <c r="CG88" s="1"/>
      <c r="CH88" s="1"/>
      <c r="CI88" s="1"/>
      <c r="CJ88" s="1"/>
    </row>
    <row r="89" ht="30.0" customHeight="1">
      <c r="A89" s="1"/>
      <c r="B89" s="82">
        <v>3.0</v>
      </c>
      <c r="C89" s="72"/>
      <c r="D89" s="73" t="str">
        <f t="shared" si="148"/>
        <v> LEO RODRIGUES-SPFC </v>
      </c>
      <c r="E89" s="11"/>
      <c r="F89" s="11"/>
      <c r="G89" s="12"/>
      <c r="H89" s="74">
        <v>7.0</v>
      </c>
      <c r="I89" s="74">
        <v>5.0</v>
      </c>
      <c r="J89" s="75" t="str">
        <f t="shared" si="174"/>
        <v> RAFAEL SANTOS-CMSP </v>
      </c>
      <c r="K89" s="11"/>
      <c r="L89" s="11"/>
      <c r="M89" s="12"/>
      <c r="N89" s="60"/>
      <c r="O89" s="82">
        <v>1.0</v>
      </c>
      <c r="P89" s="72"/>
      <c r="Q89" s="73" t="str">
        <f t="shared" si="149"/>
        <v> LEO RODRIGUES-SPFC </v>
      </c>
      <c r="R89" s="11"/>
      <c r="S89" s="11"/>
      <c r="T89" s="12"/>
      <c r="U89" s="74">
        <v>5.0</v>
      </c>
      <c r="V89" s="74">
        <v>1.0</v>
      </c>
      <c r="W89" s="75" t="str">
        <f t="shared" si="175"/>
        <v> DI CICCO-SEP </v>
      </c>
      <c r="X89" s="11"/>
      <c r="Y89" s="11"/>
      <c r="Z89" s="12"/>
      <c r="AA89" s="1"/>
      <c r="AB89" s="1"/>
      <c r="AC89" s="76" t="str">
        <f t="shared" si="150"/>
        <v> LEO RODRIGUES-SPFC </v>
      </c>
      <c r="AD89" s="77">
        <f t="shared" si="151"/>
        <v>1</v>
      </c>
      <c r="AE89" s="77">
        <f t="shared" si="152"/>
        <v>0</v>
      </c>
      <c r="AF89" s="77">
        <f t="shared" si="153"/>
        <v>0</v>
      </c>
      <c r="AG89" s="78">
        <f t="shared" si="154"/>
        <v>7</v>
      </c>
      <c r="AH89" s="78">
        <f t="shared" si="155"/>
        <v>5</v>
      </c>
      <c r="AI89" s="79">
        <f t="shared" si="156"/>
        <v>0</v>
      </c>
      <c r="AJ89" s="79">
        <f t="shared" si="157"/>
        <v>0</v>
      </c>
      <c r="AK89" s="79">
        <f t="shared" si="158"/>
        <v>1</v>
      </c>
      <c r="AL89" s="80">
        <f t="shared" si="159"/>
        <v>5</v>
      </c>
      <c r="AM89" s="80">
        <f t="shared" si="160"/>
        <v>7</v>
      </c>
      <c r="AN89" s="81" t="str">
        <f t="shared" si="161"/>
        <v> RAFAEL SANTOS-CMSP </v>
      </c>
      <c r="AO89" s="1"/>
      <c r="AP89" s="76" t="str">
        <f t="shared" si="162"/>
        <v> LEO RODRIGUES-SPFC </v>
      </c>
      <c r="AQ89" s="77">
        <f t="shared" si="163"/>
        <v>1</v>
      </c>
      <c r="AR89" s="77">
        <f t="shared" si="164"/>
        <v>0</v>
      </c>
      <c r="AS89" s="77">
        <f t="shared" si="165"/>
        <v>0</v>
      </c>
      <c r="AT89" s="78">
        <f t="shared" si="166"/>
        <v>5</v>
      </c>
      <c r="AU89" s="78">
        <f t="shared" si="167"/>
        <v>1</v>
      </c>
      <c r="AV89" s="79">
        <f t="shared" si="168"/>
        <v>0</v>
      </c>
      <c r="AW89" s="79">
        <f t="shared" si="169"/>
        <v>0</v>
      </c>
      <c r="AX89" s="79">
        <f t="shared" si="170"/>
        <v>1</v>
      </c>
      <c r="AY89" s="80">
        <f t="shared" si="171"/>
        <v>1</v>
      </c>
      <c r="AZ89" s="80">
        <f t="shared" si="172"/>
        <v>5</v>
      </c>
      <c r="BA89" s="81" t="str">
        <f t="shared" si="173"/>
        <v> DI CICCO-SEP </v>
      </c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60"/>
      <c r="CC89" s="1"/>
      <c r="CD89" s="1"/>
      <c r="CE89" s="1"/>
      <c r="CF89" s="1"/>
      <c r="CG89" s="1"/>
      <c r="CH89" s="1"/>
      <c r="CI89" s="1"/>
      <c r="CJ89" s="1"/>
    </row>
    <row r="90" ht="30.0" customHeight="1">
      <c r="A90" s="1"/>
      <c r="B90" s="82">
        <v>4.0</v>
      </c>
      <c r="C90" s="72"/>
      <c r="D90" s="73" t="str">
        <f t="shared" si="148"/>
        <v> DIEGO BANFI-SPFC </v>
      </c>
      <c r="E90" s="11"/>
      <c r="F90" s="11"/>
      <c r="G90" s="12"/>
      <c r="H90" s="74">
        <v>5.0</v>
      </c>
      <c r="I90" s="74">
        <v>5.0</v>
      </c>
      <c r="J90" s="75" t="str">
        <f t="shared" si="174"/>
        <v> RENAN G.-MFC </v>
      </c>
      <c r="K90" s="11"/>
      <c r="L90" s="11"/>
      <c r="M90" s="12"/>
      <c r="N90" s="60"/>
      <c r="O90" s="82">
        <v>2.0</v>
      </c>
      <c r="P90" s="72"/>
      <c r="Q90" s="73" t="str">
        <f t="shared" si="149"/>
        <v> DIEGO BANFI-SPFC </v>
      </c>
      <c r="R90" s="11"/>
      <c r="S90" s="11"/>
      <c r="T90" s="12"/>
      <c r="U90" s="74">
        <v>4.0</v>
      </c>
      <c r="V90" s="74">
        <v>6.0</v>
      </c>
      <c r="W90" s="75" t="str">
        <f t="shared" si="175"/>
        <v> RAFAEL SANTOS-CMSP </v>
      </c>
      <c r="X90" s="11"/>
      <c r="Y90" s="11"/>
      <c r="Z90" s="12"/>
      <c r="AA90" s="1"/>
      <c r="AB90" s="1"/>
      <c r="AC90" s="76" t="str">
        <f t="shared" si="150"/>
        <v> DIEGO BANFI-SPFC </v>
      </c>
      <c r="AD90" s="77">
        <f t="shared" si="151"/>
        <v>0</v>
      </c>
      <c r="AE90" s="77">
        <f t="shared" si="152"/>
        <v>1</v>
      </c>
      <c r="AF90" s="77">
        <f t="shared" si="153"/>
        <v>0</v>
      </c>
      <c r="AG90" s="78">
        <f t="shared" si="154"/>
        <v>5</v>
      </c>
      <c r="AH90" s="78">
        <f t="shared" si="155"/>
        <v>5</v>
      </c>
      <c r="AI90" s="79">
        <f t="shared" si="156"/>
        <v>0</v>
      </c>
      <c r="AJ90" s="79">
        <f t="shared" si="157"/>
        <v>1</v>
      </c>
      <c r="AK90" s="79">
        <f t="shared" si="158"/>
        <v>0</v>
      </c>
      <c r="AL90" s="80">
        <f t="shared" si="159"/>
        <v>5</v>
      </c>
      <c r="AM90" s="80">
        <f t="shared" si="160"/>
        <v>5</v>
      </c>
      <c r="AN90" s="81" t="str">
        <f t="shared" si="161"/>
        <v> RENAN G.-MFC </v>
      </c>
      <c r="AO90" s="1"/>
      <c r="AP90" s="76" t="str">
        <f t="shared" si="162"/>
        <v> DIEGO BANFI-SPFC </v>
      </c>
      <c r="AQ90" s="77">
        <f t="shared" si="163"/>
        <v>0</v>
      </c>
      <c r="AR90" s="77">
        <f t="shared" si="164"/>
        <v>0</v>
      </c>
      <c r="AS90" s="77">
        <f t="shared" si="165"/>
        <v>1</v>
      </c>
      <c r="AT90" s="78">
        <f t="shared" si="166"/>
        <v>4</v>
      </c>
      <c r="AU90" s="78">
        <f t="shared" si="167"/>
        <v>6</v>
      </c>
      <c r="AV90" s="79">
        <f t="shared" si="168"/>
        <v>1</v>
      </c>
      <c r="AW90" s="79">
        <f t="shared" si="169"/>
        <v>0</v>
      </c>
      <c r="AX90" s="79">
        <f t="shared" si="170"/>
        <v>0</v>
      </c>
      <c r="AY90" s="80">
        <f t="shared" si="171"/>
        <v>6</v>
      </c>
      <c r="AZ90" s="80">
        <f t="shared" si="172"/>
        <v>4</v>
      </c>
      <c r="BA90" s="81" t="str">
        <f t="shared" si="173"/>
        <v> RAFAEL SANTOS-CMSP </v>
      </c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60"/>
      <c r="CC90" s="1"/>
      <c r="CD90" s="1"/>
      <c r="CE90" s="1"/>
      <c r="CF90" s="1"/>
      <c r="CG90" s="1"/>
      <c r="CH90" s="1"/>
      <c r="CI90" s="1"/>
      <c r="CJ90" s="1"/>
    </row>
    <row r="91" ht="30.0" customHeight="1">
      <c r="A91" s="1"/>
      <c r="B91" s="60"/>
      <c r="C91" s="60"/>
      <c r="D91" s="83"/>
      <c r="E91" s="83"/>
      <c r="F91" s="83"/>
      <c r="G91" s="83"/>
      <c r="H91" s="60"/>
      <c r="I91" s="60"/>
      <c r="J91" s="60"/>
      <c r="K91" s="60"/>
      <c r="L91" s="60"/>
      <c r="M91" s="66"/>
      <c r="N91" s="60"/>
      <c r="O91" s="60"/>
      <c r="P91" s="60"/>
      <c r="Q91" s="83"/>
      <c r="R91" s="83"/>
      <c r="S91" s="83"/>
      <c r="T91" s="83"/>
      <c r="U91" s="60"/>
      <c r="V91" s="60"/>
      <c r="W91" s="60"/>
      <c r="X91" s="60"/>
      <c r="Y91" s="60"/>
      <c r="Z91" s="66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84"/>
      <c r="CC91" s="1"/>
      <c r="CD91" s="1"/>
      <c r="CE91" s="1"/>
      <c r="CF91" s="1"/>
      <c r="CG91" s="1"/>
      <c r="CH91" s="1"/>
      <c r="CI91" s="1"/>
      <c r="CJ91" s="1"/>
    </row>
    <row r="92" ht="30.0" customHeight="1">
      <c r="A92" s="1"/>
      <c r="B92" s="58" t="s">
        <v>45</v>
      </c>
      <c r="C92" s="59">
        <f>C82+2</f>
        <v>11</v>
      </c>
      <c r="D92" s="60"/>
      <c r="E92" s="60"/>
      <c r="F92" s="60"/>
      <c r="G92" s="60"/>
      <c r="H92" s="60"/>
      <c r="I92" s="61"/>
      <c r="J92" s="61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1"/>
      <c r="AB92" s="1"/>
      <c r="AC92" s="64" t="str">
        <f t="shared" ref="AC92:AD92" si="176">B92</f>
        <v>Rd.</v>
      </c>
      <c r="AD92" s="65">
        <f t="shared" si="176"/>
        <v>11</v>
      </c>
      <c r="AE92" s="60"/>
      <c r="AF92" s="60"/>
      <c r="AG92" s="60"/>
      <c r="AH92" s="60"/>
      <c r="AI92" s="60"/>
      <c r="AJ92" s="60"/>
      <c r="AK92" s="60"/>
      <c r="AL92" s="1"/>
      <c r="AM92" s="4"/>
      <c r="AN92" s="4"/>
      <c r="AO92" s="1"/>
      <c r="AP92" s="1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</row>
    <row r="93" ht="30.0" customHeight="1">
      <c r="A93" s="1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6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</row>
    <row r="94" ht="30.0" customHeight="1">
      <c r="A94" s="1"/>
      <c r="B94" s="58" t="s">
        <v>47</v>
      </c>
      <c r="C94" s="67"/>
      <c r="D94" s="40" t="s">
        <v>48</v>
      </c>
      <c r="E94" s="11"/>
      <c r="F94" s="11"/>
      <c r="G94" s="11"/>
      <c r="H94" s="11"/>
      <c r="I94" s="11"/>
      <c r="J94" s="11"/>
      <c r="K94" s="11"/>
      <c r="L94" s="11"/>
      <c r="M94" s="12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</row>
    <row r="95" ht="30.0" customHeight="1">
      <c r="A95" s="1"/>
      <c r="B95" s="59">
        <v>1.0</v>
      </c>
      <c r="C95" s="72"/>
      <c r="D95" s="73" t="str">
        <f t="shared" ref="D95:D100" si="177">Q85</f>
        <v> BRUNO VASC.-SPFC </v>
      </c>
      <c r="E95" s="11"/>
      <c r="F95" s="11"/>
      <c r="G95" s="12"/>
      <c r="H95" s="74">
        <v>4.0</v>
      </c>
      <c r="I95" s="74">
        <v>5.0</v>
      </c>
      <c r="J95" s="75" t="str">
        <f>W90</f>
        <v> RAFAEL SANTOS-CMSP </v>
      </c>
      <c r="K95" s="11"/>
      <c r="L95" s="11"/>
      <c r="M95" s="12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1"/>
      <c r="AB95" s="1"/>
      <c r="AC95" s="76" t="str">
        <f t="shared" ref="AC95:AC100" si="178">D95</f>
        <v> BRUNO VASC.-SPFC </v>
      </c>
      <c r="AD95" s="77">
        <f t="shared" ref="AD95:AD100" si="179">IF(OR(H95="",I95=""),"",IF(H95&gt;I95,1,0))</f>
        <v>0</v>
      </c>
      <c r="AE95" s="77">
        <f t="shared" ref="AE95:AE100" si="180">IF(OR(H95="",I95=""),"",IF(H95=I95,1,0))</f>
        <v>0</v>
      </c>
      <c r="AF95" s="77">
        <f t="shared" ref="AF95:AF100" si="181">IF(OR(H95="",I95=""),"",IF(H95&lt;I95,1,0))</f>
        <v>1</v>
      </c>
      <c r="AG95" s="78">
        <f t="shared" ref="AG95:AG100" si="182">IF(OR(H95="",I95=""),"",H95)</f>
        <v>4</v>
      </c>
      <c r="AH95" s="78">
        <f t="shared" ref="AH95:AH100" si="183">IF(OR(H95="",I95=""),"",I95)</f>
        <v>5</v>
      </c>
      <c r="AI95" s="79">
        <f t="shared" ref="AI95:AI100" si="184">IF(OR(H95="",I95=""),"",IF(H95&lt;I95,1,0))</f>
        <v>1</v>
      </c>
      <c r="AJ95" s="79">
        <f t="shared" ref="AJ95:AJ100" si="185">IF(OR(H95="",I95=""),"",IF(H95=I95,1,0))</f>
        <v>0</v>
      </c>
      <c r="AK95" s="79">
        <f t="shared" ref="AK95:AK100" si="186">IF(OR(H95="",I95=""),"",IF(H95&gt;I95,1,0))</f>
        <v>0</v>
      </c>
      <c r="AL95" s="80">
        <f t="shared" ref="AL95:AL100" si="187">IF(OR(H95="",I95=""),"",I95)</f>
        <v>5</v>
      </c>
      <c r="AM95" s="80">
        <f t="shared" ref="AM95:AM100" si="188">IF(OR(H95="",I95=""),"",H95)</f>
        <v>4</v>
      </c>
      <c r="AN95" s="81" t="str">
        <f t="shared" ref="AN95:AN100" si="189">J95</f>
        <v> RAFAEL SANTOS-CMSP </v>
      </c>
      <c r="AO95" s="1"/>
      <c r="AP95" s="1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</row>
    <row r="96" ht="30.0" customHeight="1">
      <c r="A96" s="1"/>
      <c r="B96" s="82">
        <v>2.0</v>
      </c>
      <c r="C96" s="72"/>
      <c r="D96" s="73" t="str">
        <f t="shared" si="177"/>
        <v> DUDA-SPFC </v>
      </c>
      <c r="E96" s="11"/>
      <c r="F96" s="11"/>
      <c r="G96" s="12"/>
      <c r="H96" s="74">
        <v>3.0</v>
      </c>
      <c r="I96" s="74">
        <v>4.0</v>
      </c>
      <c r="J96" s="75" t="str">
        <f t="shared" ref="J96:J100" si="190">W85</f>
        <v> RENAN G.-MFC </v>
      </c>
      <c r="K96" s="11"/>
      <c r="L96" s="11"/>
      <c r="M96" s="12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1"/>
      <c r="AB96" s="1"/>
      <c r="AC96" s="76" t="str">
        <f t="shared" si="178"/>
        <v> DUDA-SPFC </v>
      </c>
      <c r="AD96" s="77">
        <f t="shared" si="179"/>
        <v>0</v>
      </c>
      <c r="AE96" s="77">
        <f t="shared" si="180"/>
        <v>0</v>
      </c>
      <c r="AF96" s="77">
        <f t="shared" si="181"/>
        <v>1</v>
      </c>
      <c r="AG96" s="78">
        <f t="shared" si="182"/>
        <v>3</v>
      </c>
      <c r="AH96" s="78">
        <f t="shared" si="183"/>
        <v>4</v>
      </c>
      <c r="AI96" s="79">
        <f t="shared" si="184"/>
        <v>1</v>
      </c>
      <c r="AJ96" s="79">
        <f t="shared" si="185"/>
        <v>0</v>
      </c>
      <c r="AK96" s="79">
        <f t="shared" si="186"/>
        <v>0</v>
      </c>
      <c r="AL96" s="80">
        <f t="shared" si="187"/>
        <v>4</v>
      </c>
      <c r="AM96" s="80">
        <f t="shared" si="188"/>
        <v>3</v>
      </c>
      <c r="AN96" s="81" t="str">
        <f t="shared" si="189"/>
        <v> RENAN G.-MFC </v>
      </c>
      <c r="AO96" s="1"/>
      <c r="AP96" s="1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</row>
    <row r="97" ht="30.0" customHeight="1">
      <c r="A97" s="1"/>
      <c r="B97" s="82">
        <v>3.0</v>
      </c>
      <c r="C97" s="72"/>
      <c r="D97" s="73" t="str">
        <f t="shared" si="177"/>
        <v> GUTO-ECSB </v>
      </c>
      <c r="E97" s="11"/>
      <c r="F97" s="11"/>
      <c r="G97" s="12"/>
      <c r="H97" s="74">
        <v>6.0</v>
      </c>
      <c r="I97" s="74">
        <v>5.0</v>
      </c>
      <c r="J97" s="75" t="str">
        <f t="shared" si="190"/>
        <v> ZERO-SCCP </v>
      </c>
      <c r="K97" s="11"/>
      <c r="L97" s="11"/>
      <c r="M97" s="12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1"/>
      <c r="AB97" s="1"/>
      <c r="AC97" s="76" t="str">
        <f t="shared" si="178"/>
        <v> GUTO-ECSB </v>
      </c>
      <c r="AD97" s="77">
        <f t="shared" si="179"/>
        <v>1</v>
      </c>
      <c r="AE97" s="77">
        <f t="shared" si="180"/>
        <v>0</v>
      </c>
      <c r="AF97" s="77">
        <f t="shared" si="181"/>
        <v>0</v>
      </c>
      <c r="AG97" s="78">
        <f t="shared" si="182"/>
        <v>6</v>
      </c>
      <c r="AH97" s="78">
        <f t="shared" si="183"/>
        <v>5</v>
      </c>
      <c r="AI97" s="79">
        <f t="shared" si="184"/>
        <v>0</v>
      </c>
      <c r="AJ97" s="79">
        <f t="shared" si="185"/>
        <v>0</v>
      </c>
      <c r="AK97" s="79">
        <f t="shared" si="186"/>
        <v>1</v>
      </c>
      <c r="AL97" s="80">
        <f t="shared" si="187"/>
        <v>5</v>
      </c>
      <c r="AM97" s="80">
        <f t="shared" si="188"/>
        <v>6</v>
      </c>
      <c r="AN97" s="81" t="str">
        <f t="shared" si="189"/>
        <v> ZERO-SCCP </v>
      </c>
      <c r="AO97" s="1"/>
      <c r="AP97" s="1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</row>
    <row r="98" ht="30.0" customHeight="1">
      <c r="A98" s="1"/>
      <c r="B98" s="82">
        <v>4.0</v>
      </c>
      <c r="C98" s="72"/>
      <c r="D98" s="73" t="str">
        <f t="shared" si="177"/>
        <v> PC-SPFC </v>
      </c>
      <c r="E98" s="11"/>
      <c r="F98" s="11"/>
      <c r="G98" s="12"/>
      <c r="H98" s="74">
        <v>4.0</v>
      </c>
      <c r="I98" s="74">
        <v>3.0</v>
      </c>
      <c r="J98" s="75" t="str">
        <f t="shared" si="190"/>
        <v> ARTHURZINHO-CMSP </v>
      </c>
      <c r="K98" s="11"/>
      <c r="L98" s="11"/>
      <c r="M98" s="12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1"/>
      <c r="AB98" s="1"/>
      <c r="AC98" s="76" t="str">
        <f t="shared" si="178"/>
        <v> PC-SPFC </v>
      </c>
      <c r="AD98" s="77">
        <f t="shared" si="179"/>
        <v>1</v>
      </c>
      <c r="AE98" s="77">
        <f t="shared" si="180"/>
        <v>0</v>
      </c>
      <c r="AF98" s="77">
        <f t="shared" si="181"/>
        <v>0</v>
      </c>
      <c r="AG98" s="78">
        <f t="shared" si="182"/>
        <v>4</v>
      </c>
      <c r="AH98" s="78">
        <f t="shared" si="183"/>
        <v>3</v>
      </c>
      <c r="AI98" s="79">
        <f t="shared" si="184"/>
        <v>0</v>
      </c>
      <c r="AJ98" s="79">
        <f t="shared" si="185"/>
        <v>0</v>
      </c>
      <c r="AK98" s="79">
        <f t="shared" si="186"/>
        <v>1</v>
      </c>
      <c r="AL98" s="80">
        <f t="shared" si="187"/>
        <v>3</v>
      </c>
      <c r="AM98" s="80">
        <f t="shared" si="188"/>
        <v>4</v>
      </c>
      <c r="AN98" s="81" t="str">
        <f t="shared" si="189"/>
        <v> ARTHURZINHO-CMSP </v>
      </c>
      <c r="AO98" s="1"/>
      <c r="AP98" s="1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</row>
    <row r="99" ht="30.0" customHeight="1">
      <c r="A99" s="1"/>
      <c r="B99" s="82">
        <v>5.0</v>
      </c>
      <c r="C99" s="72"/>
      <c r="D99" s="73" t="str">
        <f t="shared" si="177"/>
        <v> LEO RODRIGUES-SPFC </v>
      </c>
      <c r="E99" s="11"/>
      <c r="F99" s="11"/>
      <c r="G99" s="12"/>
      <c r="H99" s="74">
        <v>3.0</v>
      </c>
      <c r="I99" s="74">
        <v>7.0</v>
      </c>
      <c r="J99" s="75" t="str">
        <f t="shared" si="190"/>
        <v> FRANCISCO JR-SEP </v>
      </c>
      <c r="K99" s="11"/>
      <c r="L99" s="11"/>
      <c r="M99" s="12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1"/>
      <c r="AB99" s="1"/>
      <c r="AC99" s="76" t="str">
        <f t="shared" si="178"/>
        <v> LEO RODRIGUES-SPFC </v>
      </c>
      <c r="AD99" s="77">
        <f t="shared" si="179"/>
        <v>0</v>
      </c>
      <c r="AE99" s="77">
        <f t="shared" si="180"/>
        <v>0</v>
      </c>
      <c r="AF99" s="77">
        <f t="shared" si="181"/>
        <v>1</v>
      </c>
      <c r="AG99" s="78">
        <f t="shared" si="182"/>
        <v>3</v>
      </c>
      <c r="AH99" s="78">
        <f t="shared" si="183"/>
        <v>7</v>
      </c>
      <c r="AI99" s="79">
        <f t="shared" si="184"/>
        <v>1</v>
      </c>
      <c r="AJ99" s="79">
        <f t="shared" si="185"/>
        <v>0</v>
      </c>
      <c r="AK99" s="79">
        <f t="shared" si="186"/>
        <v>0</v>
      </c>
      <c r="AL99" s="80">
        <f t="shared" si="187"/>
        <v>7</v>
      </c>
      <c r="AM99" s="80">
        <f t="shared" si="188"/>
        <v>3</v>
      </c>
      <c r="AN99" s="81" t="str">
        <f t="shared" si="189"/>
        <v> FRANCISCO JR-SEP </v>
      </c>
      <c r="AO99" s="1"/>
      <c r="AP99" s="1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</row>
    <row r="100" ht="30.0" customHeight="1">
      <c r="A100" s="1"/>
      <c r="B100" s="82">
        <v>6.0</v>
      </c>
      <c r="C100" s="72"/>
      <c r="D100" s="73" t="str">
        <f t="shared" si="177"/>
        <v> DIEGO BANFI-SPFC </v>
      </c>
      <c r="E100" s="11"/>
      <c r="F100" s="11"/>
      <c r="G100" s="12"/>
      <c r="H100" s="74">
        <v>5.0</v>
      </c>
      <c r="I100" s="74">
        <v>6.0</v>
      </c>
      <c r="J100" s="75" t="str">
        <f t="shared" si="190"/>
        <v> DI CICCO-SEP </v>
      </c>
      <c r="K100" s="11"/>
      <c r="L100" s="11"/>
      <c r="M100" s="12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1"/>
      <c r="AB100" s="1"/>
      <c r="AC100" s="76" t="str">
        <f t="shared" si="178"/>
        <v> DIEGO BANFI-SPFC </v>
      </c>
      <c r="AD100" s="77">
        <f t="shared" si="179"/>
        <v>0</v>
      </c>
      <c r="AE100" s="77">
        <f t="shared" si="180"/>
        <v>0</v>
      </c>
      <c r="AF100" s="77">
        <f t="shared" si="181"/>
        <v>1</v>
      </c>
      <c r="AG100" s="78">
        <f t="shared" si="182"/>
        <v>5</v>
      </c>
      <c r="AH100" s="78">
        <f t="shared" si="183"/>
        <v>6</v>
      </c>
      <c r="AI100" s="79">
        <f t="shared" si="184"/>
        <v>1</v>
      </c>
      <c r="AJ100" s="79">
        <f t="shared" si="185"/>
        <v>0</v>
      </c>
      <c r="AK100" s="79">
        <f t="shared" si="186"/>
        <v>0</v>
      </c>
      <c r="AL100" s="80">
        <f t="shared" si="187"/>
        <v>6</v>
      </c>
      <c r="AM100" s="80">
        <f t="shared" si="188"/>
        <v>5</v>
      </c>
      <c r="AN100" s="81" t="str">
        <f t="shared" si="189"/>
        <v> DI CICCO-SEP </v>
      </c>
      <c r="AO100" s="1"/>
      <c r="AP100" s="1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</row>
    <row r="101" ht="30.0" customHeight="1">
      <c r="A101" s="1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1"/>
      <c r="AB101" s="1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1"/>
      <c r="AP101" s="1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84"/>
      <c r="CC101" s="84"/>
      <c r="CD101" s="1"/>
      <c r="CE101" s="1"/>
      <c r="CF101" s="1"/>
      <c r="CG101" s="1"/>
      <c r="CH101" s="1"/>
      <c r="CI101" s="1"/>
      <c r="CJ101" s="1"/>
    </row>
    <row r="102" ht="30.0" customHeight="1">
      <c r="A102" s="1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1"/>
      <c r="AB102" s="1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1"/>
      <c r="AP102" s="1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84"/>
      <c r="CC102" s="84"/>
      <c r="CD102" s="1"/>
      <c r="CE102" s="1"/>
      <c r="CF102" s="1"/>
      <c r="CG102" s="1"/>
      <c r="CH102" s="1"/>
      <c r="CI102" s="1"/>
      <c r="CJ102" s="1"/>
    </row>
    <row r="103" ht="30.0" customHeight="1">
      <c r="A103" s="1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1"/>
      <c r="AB103" s="1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1"/>
      <c r="AP103" s="1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84"/>
      <c r="CC103" s="84"/>
      <c r="CD103" s="1"/>
      <c r="CE103" s="1"/>
      <c r="CF103" s="1"/>
      <c r="CG103" s="1"/>
      <c r="CH103" s="1"/>
      <c r="CI103" s="1"/>
      <c r="CJ103" s="1"/>
    </row>
    <row r="104" ht="30.0" customHeight="1">
      <c r="A104" s="1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1"/>
      <c r="AB104" s="1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1"/>
      <c r="AP104" s="1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84"/>
      <c r="CC104" s="84"/>
      <c r="CD104" s="1"/>
      <c r="CE104" s="1"/>
      <c r="CF104" s="1"/>
      <c r="CG104" s="1"/>
      <c r="CH104" s="1"/>
      <c r="CI104" s="1"/>
      <c r="CJ104" s="1"/>
    </row>
    <row r="105" ht="30.0" customHeight="1">
      <c r="A105" s="1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1"/>
      <c r="AB105" s="1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1"/>
      <c r="AP105" s="1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84"/>
      <c r="CC105" s="84"/>
      <c r="CD105" s="1"/>
      <c r="CE105" s="1"/>
      <c r="CF105" s="1"/>
      <c r="CG105" s="1"/>
      <c r="CH105" s="1"/>
      <c r="CI105" s="1"/>
      <c r="CJ105" s="1"/>
    </row>
    <row r="106" ht="30.0" customHeight="1">
      <c r="A106" s="1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1"/>
      <c r="AB106" s="1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1"/>
      <c r="AP106" s="1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84"/>
      <c r="CC106" s="84"/>
      <c r="CD106" s="1"/>
      <c r="CE106" s="1"/>
      <c r="CF106" s="1"/>
      <c r="CG106" s="1"/>
      <c r="CH106" s="1"/>
      <c r="CI106" s="1"/>
      <c r="CJ106" s="1"/>
    </row>
    <row r="107" ht="30.0" customHeight="1">
      <c r="A107" s="1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1"/>
      <c r="AB107" s="1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1"/>
      <c r="AP107" s="1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84"/>
      <c r="CC107" s="84"/>
      <c r="CD107" s="1"/>
      <c r="CE107" s="1"/>
      <c r="CF107" s="1"/>
      <c r="CG107" s="1"/>
      <c r="CH107" s="1"/>
      <c r="CI107" s="1"/>
      <c r="CJ107" s="1"/>
    </row>
    <row r="108" ht="30.0" customHeight="1">
      <c r="A108" s="1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1"/>
      <c r="AB108" s="1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1"/>
      <c r="AP108" s="1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84"/>
      <c r="CC108" s="84"/>
      <c r="CD108" s="1"/>
      <c r="CE108" s="1"/>
      <c r="CF108" s="1"/>
      <c r="CG108" s="1"/>
      <c r="CH108" s="1"/>
      <c r="CI108" s="1"/>
      <c r="CJ108" s="1"/>
    </row>
    <row r="109" ht="30.0" customHeight="1">
      <c r="A109" s="1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1"/>
      <c r="AB109" s="1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1"/>
      <c r="AP109" s="1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84"/>
      <c r="CC109" s="84"/>
      <c r="CD109" s="1"/>
      <c r="CE109" s="1"/>
      <c r="CF109" s="1"/>
      <c r="CG109" s="1"/>
      <c r="CH109" s="1"/>
      <c r="CI109" s="1"/>
      <c r="CJ109" s="1"/>
    </row>
    <row r="110" ht="30.0" customHeight="1">
      <c r="A110" s="1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1"/>
      <c r="AB110" s="1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1"/>
      <c r="AP110" s="1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84"/>
      <c r="CC110" s="84"/>
      <c r="CD110" s="1"/>
      <c r="CE110" s="1"/>
      <c r="CF110" s="1"/>
      <c r="CG110" s="1"/>
      <c r="CH110" s="1"/>
      <c r="CI110" s="1"/>
      <c r="CJ110" s="1"/>
    </row>
    <row r="111" ht="30.0" customHeight="1">
      <c r="A111" s="1"/>
      <c r="B111" s="36" t="s">
        <v>60</v>
      </c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2"/>
      <c r="AA111" s="1"/>
      <c r="AB111" s="1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1"/>
      <c r="AP111" s="1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84"/>
      <c r="CC111" s="1"/>
      <c r="CD111" s="1"/>
      <c r="CE111" s="1"/>
      <c r="CF111" s="1"/>
      <c r="CG111" s="1"/>
      <c r="CH111" s="1"/>
      <c r="CI111" s="1"/>
      <c r="CJ111" s="1"/>
    </row>
    <row r="112" ht="30.0" customHeight="1">
      <c r="A112" s="1"/>
      <c r="B112" s="41" t="s">
        <v>61</v>
      </c>
      <c r="C112" s="11"/>
      <c r="D112" s="11"/>
      <c r="E112" s="11"/>
      <c r="F112" s="11"/>
      <c r="G112" s="11"/>
      <c r="H112" s="11"/>
      <c r="I112" s="12"/>
      <c r="J112" s="40" t="s">
        <v>62</v>
      </c>
      <c r="K112" s="12"/>
      <c r="L112" s="85">
        <v>1.0</v>
      </c>
      <c r="M112" s="85">
        <v>2.0</v>
      </c>
      <c r="N112" s="85">
        <v>3.0</v>
      </c>
      <c r="O112" s="85">
        <v>4.0</v>
      </c>
      <c r="P112" s="85">
        <v>5.0</v>
      </c>
      <c r="Q112" s="85">
        <v>6.0</v>
      </c>
      <c r="R112" s="85">
        <v>7.0</v>
      </c>
      <c r="S112" s="85">
        <v>8.0</v>
      </c>
      <c r="T112" s="85">
        <v>9.0</v>
      </c>
      <c r="U112" s="85">
        <v>10.0</v>
      </c>
      <c r="V112" s="85">
        <v>11.0</v>
      </c>
      <c r="W112" s="85"/>
      <c r="X112" s="85"/>
      <c r="Y112" s="85"/>
      <c r="Z112" s="85"/>
      <c r="AA112" s="1"/>
      <c r="AB112" s="1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1"/>
      <c r="AP112" s="1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84"/>
      <c r="CC112" s="1"/>
      <c r="CD112" s="1"/>
      <c r="CE112" s="1"/>
      <c r="CF112" s="1"/>
      <c r="CG112" s="1"/>
      <c r="CH112" s="1"/>
      <c r="CI112" s="1"/>
      <c r="CJ112" s="1"/>
    </row>
    <row r="113" ht="30.0" customHeight="1">
      <c r="A113" s="1"/>
      <c r="B113" s="73" t="str">
        <f t="shared" ref="B113:B124" si="191">BE14</f>
        <v> BRUNO VASC.-SPFC </v>
      </c>
      <c r="C113" s="11"/>
      <c r="D113" s="11"/>
      <c r="E113" s="11"/>
      <c r="F113" s="11"/>
      <c r="G113" s="11"/>
      <c r="H113" s="11"/>
      <c r="I113" s="12"/>
      <c r="J113" s="86">
        <f t="shared" ref="J113:J124" si="192">SUM(L113:Z113)</f>
        <v>0</v>
      </c>
      <c r="K113" s="12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1"/>
      <c r="AB113" s="1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1"/>
      <c r="AP113" s="1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84"/>
      <c r="CC113" s="1"/>
      <c r="CD113" s="1"/>
      <c r="CE113" s="1"/>
      <c r="CF113" s="1"/>
      <c r="CG113" s="1"/>
      <c r="CH113" s="1"/>
      <c r="CI113" s="1"/>
      <c r="CJ113" s="1"/>
    </row>
    <row r="114" ht="30.0" customHeight="1">
      <c r="A114" s="1"/>
      <c r="B114" s="73" t="str">
        <f t="shared" si="191"/>
        <v> DUDA-SPFC </v>
      </c>
      <c r="C114" s="11"/>
      <c r="D114" s="11"/>
      <c r="E114" s="11"/>
      <c r="F114" s="11"/>
      <c r="G114" s="11"/>
      <c r="H114" s="11"/>
      <c r="I114" s="12"/>
      <c r="J114" s="86">
        <f t="shared" si="192"/>
        <v>0</v>
      </c>
      <c r="K114" s="12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1"/>
      <c r="AB114" s="1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1"/>
      <c r="AP114" s="1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84"/>
      <c r="CC114" s="1"/>
      <c r="CD114" s="1"/>
      <c r="CE114" s="1"/>
      <c r="CF114" s="1"/>
      <c r="CG114" s="1"/>
      <c r="CH114" s="1"/>
      <c r="CI114" s="1"/>
      <c r="CJ114" s="1"/>
    </row>
    <row r="115" ht="30.0" customHeight="1">
      <c r="A115" s="1"/>
      <c r="B115" s="73" t="str">
        <f t="shared" si="191"/>
        <v> GUTO-ECSB </v>
      </c>
      <c r="C115" s="11"/>
      <c r="D115" s="11"/>
      <c r="E115" s="11"/>
      <c r="F115" s="11"/>
      <c r="G115" s="11"/>
      <c r="H115" s="11"/>
      <c r="I115" s="12"/>
      <c r="J115" s="86">
        <f t="shared" si="192"/>
        <v>0</v>
      </c>
      <c r="K115" s="12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1"/>
      <c r="AB115" s="1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1"/>
      <c r="AP115" s="1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84"/>
      <c r="CC115" s="1"/>
      <c r="CD115" s="1"/>
      <c r="CE115" s="1"/>
      <c r="CF115" s="1"/>
      <c r="CG115" s="1"/>
      <c r="CH115" s="1"/>
      <c r="CI115" s="1"/>
      <c r="CJ115" s="1"/>
    </row>
    <row r="116" ht="30.0" customHeight="1">
      <c r="A116" s="1"/>
      <c r="B116" s="73" t="str">
        <f t="shared" si="191"/>
        <v> PC-SPFC </v>
      </c>
      <c r="C116" s="11"/>
      <c r="D116" s="11"/>
      <c r="E116" s="11"/>
      <c r="F116" s="11"/>
      <c r="G116" s="11"/>
      <c r="H116" s="11"/>
      <c r="I116" s="12"/>
      <c r="J116" s="86">
        <f t="shared" si="192"/>
        <v>0</v>
      </c>
      <c r="K116" s="12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1"/>
      <c r="AB116" s="1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1"/>
      <c r="AP116" s="1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84"/>
      <c r="CC116" s="1"/>
      <c r="CD116" s="1"/>
      <c r="CE116" s="1"/>
      <c r="CF116" s="1"/>
      <c r="CG116" s="1"/>
      <c r="CH116" s="1"/>
      <c r="CI116" s="1"/>
      <c r="CJ116" s="1"/>
    </row>
    <row r="117" ht="30.0" customHeight="1">
      <c r="A117" s="1"/>
      <c r="B117" s="73" t="str">
        <f t="shared" si="191"/>
        <v> LEO RODRIGUES-SPFC </v>
      </c>
      <c r="C117" s="11"/>
      <c r="D117" s="11"/>
      <c r="E117" s="11"/>
      <c r="F117" s="11"/>
      <c r="G117" s="11"/>
      <c r="H117" s="11"/>
      <c r="I117" s="12"/>
      <c r="J117" s="86">
        <f t="shared" si="192"/>
        <v>0</v>
      </c>
      <c r="K117" s="12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1"/>
      <c r="AB117" s="1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1"/>
      <c r="AP117" s="1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</row>
    <row r="118" ht="30.0" customHeight="1">
      <c r="A118" s="1"/>
      <c r="B118" s="73" t="str">
        <f t="shared" si="191"/>
        <v> DIEGO BANFI-SPFC </v>
      </c>
      <c r="C118" s="11"/>
      <c r="D118" s="11"/>
      <c r="E118" s="11"/>
      <c r="F118" s="11"/>
      <c r="G118" s="11"/>
      <c r="H118" s="11"/>
      <c r="I118" s="12"/>
      <c r="J118" s="86">
        <f t="shared" si="192"/>
        <v>0</v>
      </c>
      <c r="K118" s="12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1"/>
      <c r="AB118" s="1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1"/>
      <c r="AP118" s="1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</row>
    <row r="119" ht="30.0" customHeight="1">
      <c r="A119" s="1"/>
      <c r="B119" s="73" t="str">
        <f t="shared" si="191"/>
        <v> DI CICCO-SEP </v>
      </c>
      <c r="C119" s="11"/>
      <c r="D119" s="11"/>
      <c r="E119" s="11"/>
      <c r="F119" s="11"/>
      <c r="G119" s="11"/>
      <c r="H119" s="11"/>
      <c r="I119" s="12"/>
      <c r="J119" s="86">
        <f t="shared" si="192"/>
        <v>0</v>
      </c>
      <c r="K119" s="12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1"/>
      <c r="AB119" s="1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1"/>
      <c r="AP119" s="1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</row>
    <row r="120" ht="30.0" customHeight="1">
      <c r="A120" s="1"/>
      <c r="B120" s="73" t="str">
        <f t="shared" si="191"/>
        <v> RAFAEL SANTOS-CMSP </v>
      </c>
      <c r="C120" s="11"/>
      <c r="D120" s="11"/>
      <c r="E120" s="11"/>
      <c r="F120" s="11"/>
      <c r="G120" s="11"/>
      <c r="H120" s="11"/>
      <c r="I120" s="12"/>
      <c r="J120" s="86">
        <f t="shared" si="192"/>
        <v>0</v>
      </c>
      <c r="K120" s="12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1"/>
      <c r="AB120" s="1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1"/>
      <c r="AP120" s="1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</row>
    <row r="121" ht="30.0" customHeight="1">
      <c r="A121" s="1"/>
      <c r="B121" s="73" t="str">
        <f t="shared" si="191"/>
        <v> RENAN G.-MFC </v>
      </c>
      <c r="C121" s="11"/>
      <c r="D121" s="11"/>
      <c r="E121" s="11"/>
      <c r="F121" s="11"/>
      <c r="G121" s="11"/>
      <c r="H121" s="11"/>
      <c r="I121" s="12"/>
      <c r="J121" s="86">
        <f t="shared" si="192"/>
        <v>0</v>
      </c>
      <c r="K121" s="12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1"/>
      <c r="AB121" s="1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1"/>
      <c r="AP121" s="1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</row>
    <row r="122" ht="30.0" customHeight="1">
      <c r="A122" s="1"/>
      <c r="B122" s="73" t="str">
        <f t="shared" si="191"/>
        <v> ZERO-SCCP </v>
      </c>
      <c r="C122" s="11"/>
      <c r="D122" s="11"/>
      <c r="E122" s="11"/>
      <c r="F122" s="11"/>
      <c r="G122" s="11"/>
      <c r="H122" s="11"/>
      <c r="I122" s="12"/>
      <c r="J122" s="86">
        <f t="shared" si="192"/>
        <v>0</v>
      </c>
      <c r="K122" s="12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1"/>
      <c r="AB122" s="1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1"/>
      <c r="AP122" s="1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</row>
    <row r="123" ht="30.0" customHeight="1">
      <c r="A123" s="1"/>
      <c r="B123" s="73" t="str">
        <f t="shared" si="191"/>
        <v> ARTHURZINHO-CMSP </v>
      </c>
      <c r="C123" s="11"/>
      <c r="D123" s="11"/>
      <c r="E123" s="11"/>
      <c r="F123" s="11"/>
      <c r="G123" s="11"/>
      <c r="H123" s="11"/>
      <c r="I123" s="12"/>
      <c r="J123" s="86">
        <f t="shared" si="192"/>
        <v>0</v>
      </c>
      <c r="K123" s="12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1"/>
      <c r="AB123" s="1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1"/>
      <c r="AP123" s="1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</row>
    <row r="124" ht="30.0" customHeight="1">
      <c r="A124" s="1"/>
      <c r="B124" s="73" t="str">
        <f t="shared" si="191"/>
        <v> FRANCISCO JR-SEP </v>
      </c>
      <c r="C124" s="11"/>
      <c r="D124" s="11"/>
      <c r="E124" s="11"/>
      <c r="F124" s="11"/>
      <c r="G124" s="11"/>
      <c r="H124" s="11"/>
      <c r="I124" s="12"/>
      <c r="J124" s="86">
        <f t="shared" si="192"/>
        <v>0</v>
      </c>
      <c r="K124" s="12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1"/>
      <c r="AB124" s="1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1"/>
      <c r="AP124" s="1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</row>
    <row r="125" ht="30.0" customHeight="1">
      <c r="A125" s="1"/>
      <c r="B125" s="1"/>
      <c r="C125" s="1"/>
      <c r="D125" s="1"/>
      <c r="E125" s="1"/>
      <c r="F125" s="32"/>
      <c r="G125" s="3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1"/>
      <c r="AP125" s="1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</row>
    <row r="126" ht="30.0" customHeight="1">
      <c r="A126" s="1"/>
      <c r="B126" s="1"/>
      <c r="C126" s="1"/>
      <c r="D126" s="1"/>
      <c r="E126" s="1"/>
      <c r="F126" s="32"/>
      <c r="G126" s="3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1"/>
      <c r="AP126" s="1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</row>
    <row r="127" ht="30.0" customHeight="1">
      <c r="A127" s="1"/>
      <c r="B127" s="36" t="s">
        <v>63</v>
      </c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2"/>
      <c r="AA127" s="1"/>
      <c r="AB127" s="1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1"/>
      <c r="AP127" s="1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</row>
    <row r="128" ht="30.0" customHeight="1">
      <c r="A128" s="1"/>
      <c r="B128" s="41" t="s">
        <v>61</v>
      </c>
      <c r="C128" s="11"/>
      <c r="D128" s="11"/>
      <c r="E128" s="11"/>
      <c r="F128" s="11"/>
      <c r="G128" s="11"/>
      <c r="H128" s="11"/>
      <c r="I128" s="12"/>
      <c r="J128" s="40" t="s">
        <v>62</v>
      </c>
      <c r="K128" s="12"/>
      <c r="L128" s="85">
        <v>1.0</v>
      </c>
      <c r="M128" s="85">
        <v>2.0</v>
      </c>
      <c r="N128" s="85">
        <v>3.0</v>
      </c>
      <c r="O128" s="85">
        <v>4.0</v>
      </c>
      <c r="P128" s="85">
        <v>5.0</v>
      </c>
      <c r="Q128" s="85">
        <v>6.0</v>
      </c>
      <c r="R128" s="85">
        <v>7.0</v>
      </c>
      <c r="S128" s="85">
        <v>8.0</v>
      </c>
      <c r="T128" s="85">
        <v>9.0</v>
      </c>
      <c r="U128" s="85">
        <v>10.0</v>
      </c>
      <c r="V128" s="85">
        <v>11.0</v>
      </c>
      <c r="W128" s="85"/>
      <c r="X128" s="85"/>
      <c r="Y128" s="85"/>
      <c r="Z128" s="85"/>
      <c r="AA128" s="1"/>
      <c r="AB128" s="1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1"/>
      <c r="AP128" s="1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</row>
    <row r="129" ht="30.0" customHeight="1">
      <c r="A129" s="1"/>
      <c r="B129" s="73" t="str">
        <f t="shared" ref="B129:B140" si="193">B113</f>
        <v> BRUNO VASC.-SPFC </v>
      </c>
      <c r="C129" s="11"/>
      <c r="D129" s="11"/>
      <c r="E129" s="11"/>
      <c r="F129" s="11"/>
      <c r="G129" s="11"/>
      <c r="H129" s="11"/>
      <c r="I129" s="12"/>
      <c r="J129" s="86">
        <f t="shared" ref="J129:J140" si="194">SUM(L129:Z129)</f>
        <v>0</v>
      </c>
      <c r="K129" s="12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1"/>
      <c r="AB129" s="1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1"/>
      <c r="AP129" s="1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</row>
    <row r="130" ht="30.0" customHeight="1">
      <c r="A130" s="1"/>
      <c r="B130" s="73" t="str">
        <f t="shared" si="193"/>
        <v> DUDA-SPFC </v>
      </c>
      <c r="C130" s="11"/>
      <c r="D130" s="11"/>
      <c r="E130" s="11"/>
      <c r="F130" s="11"/>
      <c r="G130" s="11"/>
      <c r="H130" s="11"/>
      <c r="I130" s="12"/>
      <c r="J130" s="86">
        <f t="shared" si="194"/>
        <v>0</v>
      </c>
      <c r="K130" s="12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1"/>
      <c r="AB130" s="1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1"/>
      <c r="AP130" s="1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</row>
    <row r="131" ht="30.0" customHeight="1">
      <c r="A131" s="1"/>
      <c r="B131" s="73" t="str">
        <f t="shared" si="193"/>
        <v> GUTO-ECSB </v>
      </c>
      <c r="C131" s="11"/>
      <c r="D131" s="11"/>
      <c r="E131" s="11"/>
      <c r="F131" s="11"/>
      <c r="G131" s="11"/>
      <c r="H131" s="11"/>
      <c r="I131" s="12"/>
      <c r="J131" s="86">
        <f t="shared" si="194"/>
        <v>0</v>
      </c>
      <c r="K131" s="12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1"/>
      <c r="AB131" s="1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1"/>
      <c r="AP131" s="1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</row>
    <row r="132" ht="30.0" customHeight="1">
      <c r="A132" s="1"/>
      <c r="B132" s="73" t="str">
        <f t="shared" si="193"/>
        <v> PC-SPFC </v>
      </c>
      <c r="C132" s="11"/>
      <c r="D132" s="11"/>
      <c r="E132" s="11"/>
      <c r="F132" s="11"/>
      <c r="G132" s="11"/>
      <c r="H132" s="11"/>
      <c r="I132" s="12"/>
      <c r="J132" s="86">
        <f t="shared" si="194"/>
        <v>0</v>
      </c>
      <c r="K132" s="12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1"/>
      <c r="AB132" s="1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1"/>
      <c r="AP132" s="1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</row>
    <row r="133" ht="30.0" customHeight="1">
      <c r="A133" s="1"/>
      <c r="B133" s="73" t="str">
        <f t="shared" si="193"/>
        <v> LEO RODRIGUES-SPFC </v>
      </c>
      <c r="C133" s="11"/>
      <c r="D133" s="11"/>
      <c r="E133" s="11"/>
      <c r="F133" s="11"/>
      <c r="G133" s="11"/>
      <c r="H133" s="11"/>
      <c r="I133" s="12"/>
      <c r="J133" s="86">
        <f t="shared" si="194"/>
        <v>0</v>
      </c>
      <c r="K133" s="12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1"/>
      <c r="AB133" s="1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1"/>
      <c r="AP133" s="1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</row>
    <row r="134" ht="30.0" customHeight="1">
      <c r="A134" s="1"/>
      <c r="B134" s="73" t="str">
        <f t="shared" si="193"/>
        <v> DIEGO BANFI-SPFC </v>
      </c>
      <c r="C134" s="11"/>
      <c r="D134" s="11"/>
      <c r="E134" s="11"/>
      <c r="F134" s="11"/>
      <c r="G134" s="11"/>
      <c r="H134" s="11"/>
      <c r="I134" s="12"/>
      <c r="J134" s="86">
        <f t="shared" si="194"/>
        <v>0</v>
      </c>
      <c r="K134" s="12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1"/>
      <c r="AB134" s="1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1"/>
      <c r="AP134" s="1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</row>
    <row r="135" ht="30.0" customHeight="1">
      <c r="A135" s="1"/>
      <c r="B135" s="73" t="str">
        <f t="shared" si="193"/>
        <v> DI CICCO-SEP </v>
      </c>
      <c r="C135" s="11"/>
      <c r="D135" s="11"/>
      <c r="E135" s="11"/>
      <c r="F135" s="11"/>
      <c r="G135" s="11"/>
      <c r="H135" s="11"/>
      <c r="I135" s="12"/>
      <c r="J135" s="86">
        <f t="shared" si="194"/>
        <v>0</v>
      </c>
      <c r="K135" s="12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1"/>
      <c r="AB135" s="1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1"/>
      <c r="AP135" s="1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</row>
    <row r="136" ht="30.0" customHeight="1">
      <c r="A136" s="1"/>
      <c r="B136" s="73" t="str">
        <f t="shared" si="193"/>
        <v> RAFAEL SANTOS-CMSP </v>
      </c>
      <c r="C136" s="11"/>
      <c r="D136" s="11"/>
      <c r="E136" s="11"/>
      <c r="F136" s="11"/>
      <c r="G136" s="11"/>
      <c r="H136" s="11"/>
      <c r="I136" s="12"/>
      <c r="J136" s="86">
        <f t="shared" si="194"/>
        <v>0</v>
      </c>
      <c r="K136" s="12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1"/>
      <c r="AB136" s="1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1"/>
      <c r="AP136" s="1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</row>
    <row r="137" ht="30.0" customHeight="1">
      <c r="A137" s="1"/>
      <c r="B137" s="73" t="str">
        <f t="shared" si="193"/>
        <v> RENAN G.-MFC </v>
      </c>
      <c r="C137" s="11"/>
      <c r="D137" s="11"/>
      <c r="E137" s="11"/>
      <c r="F137" s="11"/>
      <c r="G137" s="11"/>
      <c r="H137" s="11"/>
      <c r="I137" s="12"/>
      <c r="J137" s="86">
        <f t="shared" si="194"/>
        <v>0</v>
      </c>
      <c r="K137" s="12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1"/>
      <c r="AB137" s="1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1"/>
      <c r="AP137" s="1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</row>
    <row r="138" ht="30.0" customHeight="1">
      <c r="A138" s="1"/>
      <c r="B138" s="73" t="str">
        <f t="shared" si="193"/>
        <v> ZERO-SCCP </v>
      </c>
      <c r="C138" s="11"/>
      <c r="D138" s="11"/>
      <c r="E138" s="11"/>
      <c r="F138" s="11"/>
      <c r="G138" s="11"/>
      <c r="H138" s="11"/>
      <c r="I138" s="12"/>
      <c r="J138" s="86">
        <f t="shared" si="194"/>
        <v>0</v>
      </c>
      <c r="K138" s="12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1"/>
      <c r="AB138" s="1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1"/>
      <c r="AP138" s="1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</row>
    <row r="139" ht="30.0" customHeight="1">
      <c r="A139" s="1"/>
      <c r="B139" s="73" t="str">
        <f t="shared" si="193"/>
        <v> ARTHURZINHO-CMSP </v>
      </c>
      <c r="C139" s="11"/>
      <c r="D139" s="11"/>
      <c r="E139" s="11"/>
      <c r="F139" s="11"/>
      <c r="G139" s="11"/>
      <c r="H139" s="11"/>
      <c r="I139" s="12"/>
      <c r="J139" s="86">
        <f t="shared" si="194"/>
        <v>0</v>
      </c>
      <c r="K139" s="12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1"/>
      <c r="AB139" s="1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1"/>
      <c r="AP139" s="1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</row>
    <row r="140" ht="30.0" customHeight="1">
      <c r="A140" s="1"/>
      <c r="B140" s="73" t="str">
        <f t="shared" si="193"/>
        <v> FRANCISCO JR-SEP </v>
      </c>
      <c r="C140" s="11"/>
      <c r="D140" s="11"/>
      <c r="E140" s="11"/>
      <c r="F140" s="11"/>
      <c r="G140" s="11"/>
      <c r="H140" s="11"/>
      <c r="I140" s="12"/>
      <c r="J140" s="86">
        <f t="shared" si="194"/>
        <v>0</v>
      </c>
      <c r="K140" s="12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1"/>
      <c r="AB140" s="1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1"/>
      <c r="AP140" s="1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</row>
    <row r="141" ht="30.0" customHeight="1">
      <c r="A141" s="1"/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1"/>
      <c r="AB141" s="1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1"/>
      <c r="AP141" s="1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</row>
    <row r="142" ht="30.0" customHeight="1">
      <c r="A142" s="1"/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1"/>
      <c r="AB142" s="1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1"/>
      <c r="AP142" s="1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</row>
    <row r="143" ht="30.0" customHeight="1">
      <c r="A143" s="1"/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1"/>
      <c r="AB143" s="1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1"/>
      <c r="AP143" s="1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</row>
    <row r="144" ht="30.0" customHeight="1">
      <c r="A144" s="1"/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1"/>
      <c r="AB144" s="1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1"/>
      <c r="AP144" s="1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</row>
    <row r="145" ht="30.0" customHeight="1">
      <c r="A145" s="1"/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1"/>
      <c r="AB145" s="1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1"/>
      <c r="AP145" s="1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</row>
    <row r="146" ht="30.0" customHeight="1">
      <c r="A146" s="1"/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1"/>
      <c r="AB146" s="1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1"/>
      <c r="AP146" s="1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</row>
    <row r="147" ht="30.0" customHeight="1">
      <c r="A147" s="1"/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1"/>
      <c r="AB147" s="1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1"/>
      <c r="AP147" s="1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</row>
    <row r="148" ht="30.0" customHeight="1">
      <c r="A148" s="1"/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1"/>
      <c r="AB148" s="1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1"/>
      <c r="AP148" s="1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</row>
    <row r="149" ht="30.0" customHeight="1">
      <c r="A149" s="1"/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1"/>
      <c r="AB149" s="1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1"/>
      <c r="AP149" s="1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</row>
    <row r="150" ht="30.0" customHeight="1">
      <c r="A150" s="1"/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1"/>
      <c r="AB150" s="1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1"/>
      <c r="AP150" s="1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</row>
    <row r="151" ht="30.0" customHeight="1">
      <c r="A151" s="1"/>
      <c r="B151" s="36" t="s">
        <v>64</v>
      </c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2"/>
      <c r="AA151" s="1"/>
      <c r="AB151" s="1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1"/>
      <c r="AP151" s="1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</row>
    <row r="152" ht="30.0" customHeight="1">
      <c r="A152" s="1"/>
      <c r="B152" s="41" t="s">
        <v>61</v>
      </c>
      <c r="C152" s="11"/>
      <c r="D152" s="11"/>
      <c r="E152" s="11"/>
      <c r="F152" s="11"/>
      <c r="G152" s="11"/>
      <c r="H152" s="11"/>
      <c r="I152" s="12"/>
      <c r="J152" s="40" t="s">
        <v>62</v>
      </c>
      <c r="K152" s="12"/>
      <c r="L152" s="85">
        <v>1.0</v>
      </c>
      <c r="M152" s="85">
        <v>2.0</v>
      </c>
      <c r="N152" s="85">
        <v>3.0</v>
      </c>
      <c r="O152" s="85">
        <v>4.0</v>
      </c>
      <c r="P152" s="85">
        <v>5.0</v>
      </c>
      <c r="Q152" s="85">
        <v>6.0</v>
      </c>
      <c r="R152" s="85">
        <v>7.0</v>
      </c>
      <c r="S152" s="85">
        <v>8.0</v>
      </c>
      <c r="T152" s="85">
        <v>9.0</v>
      </c>
      <c r="U152" s="85">
        <v>10.0</v>
      </c>
      <c r="V152" s="85">
        <v>11.0</v>
      </c>
      <c r="W152" s="85"/>
      <c r="X152" s="85"/>
      <c r="Y152" s="85"/>
      <c r="Z152" s="85"/>
      <c r="AA152" s="1"/>
      <c r="AB152" s="1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1"/>
      <c r="AP152" s="1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</row>
    <row r="153" ht="30.0" customHeight="1">
      <c r="A153" s="1"/>
      <c r="B153" s="73" t="str">
        <f t="shared" ref="B153:B164" si="195">B129</f>
        <v> BRUNO VASC.-SPFC </v>
      </c>
      <c r="C153" s="11"/>
      <c r="D153" s="11"/>
      <c r="E153" s="11"/>
      <c r="F153" s="11"/>
      <c r="G153" s="11"/>
      <c r="H153" s="11"/>
      <c r="I153" s="12"/>
      <c r="J153" s="86">
        <f t="shared" ref="J153:J164" si="196">SUM(L153:Z153)</f>
        <v>0</v>
      </c>
      <c r="K153" s="12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1"/>
      <c r="AB153" s="1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1"/>
      <c r="AP153" s="1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</row>
    <row r="154" ht="30.0" customHeight="1">
      <c r="A154" s="1"/>
      <c r="B154" s="73" t="str">
        <f t="shared" si="195"/>
        <v> DUDA-SPFC </v>
      </c>
      <c r="C154" s="11"/>
      <c r="D154" s="11"/>
      <c r="E154" s="11"/>
      <c r="F154" s="11"/>
      <c r="G154" s="11"/>
      <c r="H154" s="11"/>
      <c r="I154" s="12"/>
      <c r="J154" s="86">
        <f t="shared" si="196"/>
        <v>0</v>
      </c>
      <c r="K154" s="12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1"/>
      <c r="AB154" s="1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1"/>
      <c r="AP154" s="1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</row>
    <row r="155" ht="30.0" customHeight="1">
      <c r="A155" s="1"/>
      <c r="B155" s="73" t="str">
        <f t="shared" si="195"/>
        <v> GUTO-ECSB </v>
      </c>
      <c r="C155" s="11"/>
      <c r="D155" s="11"/>
      <c r="E155" s="11"/>
      <c r="F155" s="11"/>
      <c r="G155" s="11"/>
      <c r="H155" s="11"/>
      <c r="I155" s="12"/>
      <c r="J155" s="86">
        <f t="shared" si="196"/>
        <v>0</v>
      </c>
      <c r="K155" s="12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1"/>
      <c r="AB155" s="1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1"/>
      <c r="AP155" s="1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</row>
    <row r="156" ht="30.0" customHeight="1">
      <c r="A156" s="1"/>
      <c r="B156" s="73" t="str">
        <f t="shared" si="195"/>
        <v> PC-SPFC </v>
      </c>
      <c r="C156" s="11"/>
      <c r="D156" s="11"/>
      <c r="E156" s="11"/>
      <c r="F156" s="11"/>
      <c r="G156" s="11"/>
      <c r="H156" s="11"/>
      <c r="I156" s="12"/>
      <c r="J156" s="86">
        <f t="shared" si="196"/>
        <v>0</v>
      </c>
      <c r="K156" s="12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1"/>
      <c r="AB156" s="1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1"/>
      <c r="AP156" s="1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</row>
    <row r="157" ht="30.0" customHeight="1">
      <c r="A157" s="1"/>
      <c r="B157" s="73" t="str">
        <f t="shared" si="195"/>
        <v> LEO RODRIGUES-SPFC </v>
      </c>
      <c r="C157" s="11"/>
      <c r="D157" s="11"/>
      <c r="E157" s="11"/>
      <c r="F157" s="11"/>
      <c r="G157" s="11"/>
      <c r="H157" s="11"/>
      <c r="I157" s="12"/>
      <c r="J157" s="86">
        <f t="shared" si="196"/>
        <v>0</v>
      </c>
      <c r="K157" s="12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1"/>
      <c r="AB157" s="1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1"/>
      <c r="AP157" s="1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</row>
    <row r="158" ht="30.0" customHeight="1">
      <c r="A158" s="1"/>
      <c r="B158" s="73" t="str">
        <f t="shared" si="195"/>
        <v> DIEGO BANFI-SPFC </v>
      </c>
      <c r="C158" s="11"/>
      <c r="D158" s="11"/>
      <c r="E158" s="11"/>
      <c r="F158" s="11"/>
      <c r="G158" s="11"/>
      <c r="H158" s="11"/>
      <c r="I158" s="12"/>
      <c r="J158" s="86">
        <f t="shared" si="196"/>
        <v>0</v>
      </c>
      <c r="K158" s="12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1"/>
      <c r="AB158" s="1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1"/>
      <c r="AP158" s="1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</row>
    <row r="159" ht="30.0" customHeight="1">
      <c r="A159" s="1"/>
      <c r="B159" s="73" t="str">
        <f t="shared" si="195"/>
        <v> DI CICCO-SEP </v>
      </c>
      <c r="C159" s="11"/>
      <c r="D159" s="11"/>
      <c r="E159" s="11"/>
      <c r="F159" s="11"/>
      <c r="G159" s="11"/>
      <c r="H159" s="11"/>
      <c r="I159" s="12"/>
      <c r="J159" s="86">
        <f t="shared" si="196"/>
        <v>0</v>
      </c>
      <c r="K159" s="12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1"/>
      <c r="AB159" s="1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1"/>
      <c r="AP159" s="1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</row>
    <row r="160" ht="30.0" customHeight="1">
      <c r="A160" s="1"/>
      <c r="B160" s="73" t="str">
        <f t="shared" si="195"/>
        <v> RAFAEL SANTOS-CMSP </v>
      </c>
      <c r="C160" s="11"/>
      <c r="D160" s="11"/>
      <c r="E160" s="11"/>
      <c r="F160" s="11"/>
      <c r="G160" s="11"/>
      <c r="H160" s="11"/>
      <c r="I160" s="12"/>
      <c r="J160" s="86">
        <f t="shared" si="196"/>
        <v>0</v>
      </c>
      <c r="K160" s="12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1"/>
      <c r="AB160" s="1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1"/>
      <c r="AP160" s="1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</row>
    <row r="161" ht="30.0" customHeight="1">
      <c r="A161" s="1"/>
      <c r="B161" s="73" t="str">
        <f t="shared" si="195"/>
        <v> RENAN G.-MFC </v>
      </c>
      <c r="C161" s="11"/>
      <c r="D161" s="11"/>
      <c r="E161" s="11"/>
      <c r="F161" s="11"/>
      <c r="G161" s="11"/>
      <c r="H161" s="11"/>
      <c r="I161" s="12"/>
      <c r="J161" s="86">
        <f t="shared" si="196"/>
        <v>0</v>
      </c>
      <c r="K161" s="12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1"/>
      <c r="AB161" s="1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1"/>
      <c r="AP161" s="1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</row>
    <row r="162" ht="30.0" customHeight="1">
      <c r="A162" s="1"/>
      <c r="B162" s="73" t="str">
        <f t="shared" si="195"/>
        <v> ZERO-SCCP </v>
      </c>
      <c r="C162" s="11"/>
      <c r="D162" s="11"/>
      <c r="E162" s="11"/>
      <c r="F162" s="11"/>
      <c r="G162" s="11"/>
      <c r="H162" s="11"/>
      <c r="I162" s="12"/>
      <c r="J162" s="86">
        <f t="shared" si="196"/>
        <v>0</v>
      </c>
      <c r="K162" s="12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1"/>
      <c r="AB162" s="1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1"/>
      <c r="AP162" s="1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</row>
    <row r="163" ht="30.0" customHeight="1">
      <c r="A163" s="1"/>
      <c r="B163" s="73" t="str">
        <f t="shared" si="195"/>
        <v> ARTHURZINHO-CMSP </v>
      </c>
      <c r="C163" s="11"/>
      <c r="D163" s="11"/>
      <c r="E163" s="11"/>
      <c r="F163" s="11"/>
      <c r="G163" s="11"/>
      <c r="H163" s="11"/>
      <c r="I163" s="12"/>
      <c r="J163" s="86">
        <f t="shared" si="196"/>
        <v>0</v>
      </c>
      <c r="K163" s="12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1"/>
      <c r="AB163" s="1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1"/>
      <c r="AP163" s="1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</row>
    <row r="164" ht="30.0" customHeight="1">
      <c r="A164" s="1"/>
      <c r="B164" s="73" t="str">
        <f t="shared" si="195"/>
        <v> FRANCISCO JR-SEP </v>
      </c>
      <c r="C164" s="11"/>
      <c r="D164" s="11"/>
      <c r="E164" s="11"/>
      <c r="F164" s="11"/>
      <c r="G164" s="11"/>
      <c r="H164" s="11"/>
      <c r="I164" s="12"/>
      <c r="J164" s="86">
        <f t="shared" si="196"/>
        <v>0</v>
      </c>
      <c r="K164" s="12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1"/>
      <c r="AB164" s="1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1"/>
      <c r="AP164" s="1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</row>
    <row r="165" ht="30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84"/>
      <c r="M165" s="1"/>
      <c r="N165" s="1"/>
      <c r="O165" s="1"/>
      <c r="P165" s="1"/>
      <c r="Q165" s="1"/>
      <c r="R165" s="90"/>
      <c r="S165" s="90"/>
      <c r="T165" s="90"/>
      <c r="U165" s="90"/>
      <c r="V165" s="90"/>
      <c r="W165" s="90"/>
      <c r="X165" s="90"/>
      <c r="Y165" s="90"/>
      <c r="Z165" s="90"/>
      <c r="AA165" s="1"/>
      <c r="AB165" s="1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1"/>
      <c r="AP165" s="1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</row>
    <row r="166" ht="30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84"/>
      <c r="M166" s="1"/>
      <c r="N166" s="1"/>
      <c r="O166" s="1"/>
      <c r="P166" s="1"/>
      <c r="Q166" s="1"/>
      <c r="R166" s="90"/>
      <c r="S166" s="90"/>
      <c r="T166" s="90"/>
      <c r="U166" s="90"/>
      <c r="V166" s="90"/>
      <c r="W166" s="90"/>
      <c r="X166" s="90"/>
      <c r="Y166" s="90"/>
      <c r="Z166" s="90"/>
      <c r="AA166" s="1"/>
      <c r="AB166" s="1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1"/>
      <c r="AP166" s="1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</row>
    <row r="167" ht="30.0" customHeight="1">
      <c r="A167" s="1"/>
      <c r="B167" s="36" t="s">
        <v>65</v>
      </c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2"/>
      <c r="AA167" s="1"/>
      <c r="AB167" s="1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1"/>
      <c r="AP167" s="1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</row>
    <row r="168" ht="30.0" customHeight="1">
      <c r="A168" s="1"/>
      <c r="B168" s="41" t="s">
        <v>61</v>
      </c>
      <c r="C168" s="11"/>
      <c r="D168" s="11"/>
      <c r="E168" s="11"/>
      <c r="F168" s="11"/>
      <c r="G168" s="11"/>
      <c r="H168" s="11"/>
      <c r="I168" s="12"/>
      <c r="J168" s="40" t="s">
        <v>62</v>
      </c>
      <c r="K168" s="12"/>
      <c r="L168" s="85">
        <v>1.0</v>
      </c>
      <c r="M168" s="85">
        <v>2.0</v>
      </c>
      <c r="N168" s="85">
        <v>3.0</v>
      </c>
      <c r="O168" s="85">
        <v>4.0</v>
      </c>
      <c r="P168" s="85">
        <v>5.0</v>
      </c>
      <c r="Q168" s="85">
        <v>6.0</v>
      </c>
      <c r="R168" s="85">
        <v>7.0</v>
      </c>
      <c r="S168" s="85">
        <v>8.0</v>
      </c>
      <c r="T168" s="85">
        <v>9.0</v>
      </c>
      <c r="U168" s="85">
        <v>10.0</v>
      </c>
      <c r="V168" s="85">
        <v>11.0</v>
      </c>
      <c r="W168" s="85"/>
      <c r="X168" s="85"/>
      <c r="Y168" s="85"/>
      <c r="Z168" s="85"/>
      <c r="AA168" s="1"/>
      <c r="AB168" s="1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1"/>
      <c r="AP168" s="1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</row>
    <row r="169" ht="30.0" customHeight="1">
      <c r="A169" s="1"/>
      <c r="B169" s="73" t="str">
        <f t="shared" ref="B169:B180" si="197">B153</f>
        <v> BRUNO VASC.-SPFC </v>
      </c>
      <c r="C169" s="11"/>
      <c r="D169" s="11"/>
      <c r="E169" s="11"/>
      <c r="F169" s="11"/>
      <c r="G169" s="11"/>
      <c r="H169" s="11"/>
      <c r="I169" s="12"/>
      <c r="J169" s="86">
        <f t="shared" ref="J169:J180" si="198">SUM(L169:Z169)</f>
        <v>0</v>
      </c>
      <c r="K169" s="12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1"/>
      <c r="AB169" s="1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1"/>
      <c r="AP169" s="1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</row>
    <row r="170" ht="30.0" customHeight="1">
      <c r="A170" s="1"/>
      <c r="B170" s="73" t="str">
        <f t="shared" si="197"/>
        <v> DUDA-SPFC </v>
      </c>
      <c r="C170" s="11"/>
      <c r="D170" s="11"/>
      <c r="E170" s="11"/>
      <c r="F170" s="11"/>
      <c r="G170" s="11"/>
      <c r="H170" s="11"/>
      <c r="I170" s="12"/>
      <c r="J170" s="86">
        <f t="shared" si="198"/>
        <v>0</v>
      </c>
      <c r="K170" s="12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1"/>
      <c r="AB170" s="1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1"/>
      <c r="AP170" s="1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</row>
    <row r="171" ht="30.0" customHeight="1">
      <c r="A171" s="1"/>
      <c r="B171" s="73" t="str">
        <f t="shared" si="197"/>
        <v> GUTO-ECSB </v>
      </c>
      <c r="C171" s="11"/>
      <c r="D171" s="11"/>
      <c r="E171" s="11"/>
      <c r="F171" s="11"/>
      <c r="G171" s="11"/>
      <c r="H171" s="11"/>
      <c r="I171" s="12"/>
      <c r="J171" s="86">
        <f t="shared" si="198"/>
        <v>0</v>
      </c>
      <c r="K171" s="12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1"/>
      <c r="AB171" s="1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1"/>
      <c r="AP171" s="1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</row>
    <row r="172" ht="30.0" customHeight="1">
      <c r="A172" s="1"/>
      <c r="B172" s="73" t="str">
        <f t="shared" si="197"/>
        <v> PC-SPFC </v>
      </c>
      <c r="C172" s="11"/>
      <c r="D172" s="11"/>
      <c r="E172" s="11"/>
      <c r="F172" s="11"/>
      <c r="G172" s="11"/>
      <c r="H172" s="11"/>
      <c r="I172" s="12"/>
      <c r="J172" s="86">
        <f t="shared" si="198"/>
        <v>0</v>
      </c>
      <c r="K172" s="12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1"/>
      <c r="AB172" s="1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1"/>
      <c r="AP172" s="1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</row>
    <row r="173" ht="30.0" customHeight="1">
      <c r="A173" s="1"/>
      <c r="B173" s="73" t="str">
        <f t="shared" si="197"/>
        <v> LEO RODRIGUES-SPFC </v>
      </c>
      <c r="C173" s="11"/>
      <c r="D173" s="11"/>
      <c r="E173" s="11"/>
      <c r="F173" s="11"/>
      <c r="G173" s="11"/>
      <c r="H173" s="11"/>
      <c r="I173" s="12"/>
      <c r="J173" s="86">
        <f t="shared" si="198"/>
        <v>0</v>
      </c>
      <c r="K173" s="12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1"/>
      <c r="AB173" s="1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1"/>
      <c r="AP173" s="1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</row>
    <row r="174" ht="30.0" customHeight="1">
      <c r="A174" s="1"/>
      <c r="B174" s="73" t="str">
        <f t="shared" si="197"/>
        <v> DIEGO BANFI-SPFC </v>
      </c>
      <c r="C174" s="11"/>
      <c r="D174" s="11"/>
      <c r="E174" s="11"/>
      <c r="F174" s="11"/>
      <c r="G174" s="11"/>
      <c r="H174" s="11"/>
      <c r="I174" s="12"/>
      <c r="J174" s="86">
        <f t="shared" si="198"/>
        <v>0</v>
      </c>
      <c r="K174" s="12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1"/>
      <c r="AB174" s="1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1"/>
      <c r="AP174" s="1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</row>
    <row r="175" ht="30.0" customHeight="1">
      <c r="A175" s="1"/>
      <c r="B175" s="73" t="str">
        <f t="shared" si="197"/>
        <v> DI CICCO-SEP </v>
      </c>
      <c r="C175" s="11"/>
      <c r="D175" s="11"/>
      <c r="E175" s="11"/>
      <c r="F175" s="11"/>
      <c r="G175" s="11"/>
      <c r="H175" s="11"/>
      <c r="I175" s="12"/>
      <c r="J175" s="86">
        <f t="shared" si="198"/>
        <v>0</v>
      </c>
      <c r="K175" s="12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1"/>
      <c r="AB175" s="1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1"/>
      <c r="AP175" s="1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</row>
    <row r="176" ht="30.0" customHeight="1">
      <c r="A176" s="1"/>
      <c r="B176" s="73" t="str">
        <f t="shared" si="197"/>
        <v> RAFAEL SANTOS-CMSP </v>
      </c>
      <c r="C176" s="11"/>
      <c r="D176" s="11"/>
      <c r="E176" s="11"/>
      <c r="F176" s="11"/>
      <c r="G176" s="11"/>
      <c r="H176" s="11"/>
      <c r="I176" s="12"/>
      <c r="J176" s="86">
        <f t="shared" si="198"/>
        <v>0</v>
      </c>
      <c r="K176" s="12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1"/>
      <c r="AB176" s="1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1"/>
      <c r="AP176" s="1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</row>
    <row r="177" ht="30.0" customHeight="1">
      <c r="A177" s="1"/>
      <c r="B177" s="73" t="str">
        <f t="shared" si="197"/>
        <v> RENAN G.-MFC </v>
      </c>
      <c r="C177" s="11"/>
      <c r="D177" s="11"/>
      <c r="E177" s="11"/>
      <c r="F177" s="11"/>
      <c r="G177" s="11"/>
      <c r="H177" s="11"/>
      <c r="I177" s="12"/>
      <c r="J177" s="86">
        <f t="shared" si="198"/>
        <v>0</v>
      </c>
      <c r="K177" s="12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1"/>
      <c r="AB177" s="1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1"/>
      <c r="AP177" s="1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</row>
    <row r="178" ht="30.0" customHeight="1">
      <c r="A178" s="1"/>
      <c r="B178" s="73" t="str">
        <f t="shared" si="197"/>
        <v> ZERO-SCCP </v>
      </c>
      <c r="C178" s="11"/>
      <c r="D178" s="11"/>
      <c r="E178" s="11"/>
      <c r="F178" s="11"/>
      <c r="G178" s="11"/>
      <c r="H178" s="11"/>
      <c r="I178" s="12"/>
      <c r="J178" s="86">
        <f t="shared" si="198"/>
        <v>0</v>
      </c>
      <c r="K178" s="12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1"/>
      <c r="AB178" s="1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1"/>
      <c r="AP178" s="1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</row>
    <row r="179" ht="30.0" customHeight="1">
      <c r="A179" s="1"/>
      <c r="B179" s="73" t="str">
        <f t="shared" si="197"/>
        <v> ARTHURZINHO-CMSP </v>
      </c>
      <c r="C179" s="11"/>
      <c r="D179" s="11"/>
      <c r="E179" s="11"/>
      <c r="F179" s="11"/>
      <c r="G179" s="11"/>
      <c r="H179" s="11"/>
      <c r="I179" s="12"/>
      <c r="J179" s="86">
        <f t="shared" si="198"/>
        <v>0</v>
      </c>
      <c r="K179" s="12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1"/>
      <c r="AB179" s="1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1"/>
      <c r="AP179" s="1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</row>
    <row r="180" ht="30.0" customHeight="1">
      <c r="A180" s="1"/>
      <c r="B180" s="73" t="str">
        <f t="shared" si="197"/>
        <v> FRANCISCO JR-SEP </v>
      </c>
      <c r="C180" s="11"/>
      <c r="D180" s="11"/>
      <c r="E180" s="11"/>
      <c r="F180" s="11"/>
      <c r="G180" s="11"/>
      <c r="H180" s="11"/>
      <c r="I180" s="12"/>
      <c r="J180" s="86">
        <f t="shared" si="198"/>
        <v>0</v>
      </c>
      <c r="K180" s="12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1"/>
      <c r="AB180" s="1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1"/>
      <c r="AP180" s="1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</row>
    <row r="181" ht="30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1"/>
      <c r="AP181" s="1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</row>
    <row r="182" ht="30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1"/>
      <c r="AP182" s="1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</row>
    <row r="183" ht="30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1"/>
      <c r="AP183" s="1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</row>
    <row r="184" ht="30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1"/>
      <c r="AP184" s="1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</row>
    <row r="185" ht="30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1"/>
      <c r="AP185" s="1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</row>
    <row r="186" ht="30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1"/>
      <c r="AP186" s="1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</row>
    <row r="187" ht="30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1"/>
      <c r="AP187" s="1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</row>
    <row r="188" ht="30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1"/>
      <c r="AP188" s="1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</row>
    <row r="189" ht="30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1"/>
      <c r="AP189" s="1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</row>
    <row r="190" ht="30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1"/>
      <c r="AP190" s="1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</row>
    <row r="191" ht="30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1"/>
      <c r="AP191" s="1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</row>
    <row r="192" ht="30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1"/>
      <c r="AP192" s="1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</row>
    <row r="193" ht="30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1"/>
      <c r="AP193" s="1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</row>
    <row r="194" ht="30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1"/>
      <c r="AP194" s="1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</row>
    <row r="195" ht="30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1"/>
      <c r="AP195" s="1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</row>
    <row r="196" ht="30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1"/>
      <c r="AP196" s="1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</row>
    <row r="197" ht="30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1"/>
      <c r="AP197" s="1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</row>
    <row r="198" ht="30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1"/>
      <c r="AP198" s="1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</row>
    <row r="199" ht="30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1"/>
      <c r="AP199" s="1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</row>
    <row r="200" ht="30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1"/>
      <c r="AP200" s="1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</row>
    <row r="201" ht="30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1"/>
      <c r="AP201" s="1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</row>
    <row r="202" ht="30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1"/>
      <c r="AP202" s="1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</row>
    <row r="203" ht="30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1"/>
      <c r="AP203" s="1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</row>
    <row r="204" ht="30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1"/>
      <c r="AP204" s="1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</row>
    <row r="205" ht="30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1"/>
      <c r="AP205" s="1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</row>
    <row r="206" ht="30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1"/>
      <c r="AP206" s="1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</row>
    <row r="207" ht="30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1"/>
      <c r="AP207" s="1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</row>
    <row r="208" ht="30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1"/>
      <c r="AP208" s="1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</row>
    <row r="209" ht="30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1"/>
      <c r="AP209" s="1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</row>
    <row r="210" ht="30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1"/>
      <c r="AP210" s="1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</row>
    <row r="211" ht="30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1"/>
      <c r="AP211" s="1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</row>
    <row r="212" ht="30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1"/>
      <c r="AP212" s="1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</row>
    <row r="213" ht="30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1"/>
      <c r="AP213" s="1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</row>
    <row r="214" ht="30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1"/>
      <c r="AP214" s="1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</row>
    <row r="215" ht="30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1"/>
      <c r="AP215" s="1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</row>
    <row r="216" ht="30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1"/>
      <c r="AP216" s="1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</row>
    <row r="217" ht="30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1"/>
      <c r="AP217" s="1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</row>
    <row r="218" ht="30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1"/>
      <c r="AP218" s="1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</row>
    <row r="219" ht="30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1"/>
      <c r="AP219" s="1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</row>
    <row r="220" ht="30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1"/>
      <c r="AP220" s="1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</row>
    <row r="221" ht="30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1"/>
      <c r="AP221" s="1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</row>
    <row r="222" ht="30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1"/>
      <c r="AP222" s="1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</row>
    <row r="223" ht="30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1"/>
      <c r="AP223" s="1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</row>
    <row r="224" ht="30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1"/>
      <c r="AP224" s="1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</row>
    <row r="225" ht="30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1"/>
      <c r="AP225" s="1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</row>
    <row r="226" ht="30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1"/>
      <c r="AP226" s="1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</row>
    <row r="227" ht="30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1"/>
      <c r="AP227" s="1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</row>
    <row r="228" ht="30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1"/>
      <c r="AP228" s="1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</row>
    <row r="229" ht="30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1"/>
      <c r="AP229" s="1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</row>
    <row r="230" ht="30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1"/>
      <c r="AP230" s="1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</row>
    <row r="231" ht="30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1"/>
      <c r="AP231" s="1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</row>
    <row r="232" ht="30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1"/>
      <c r="AP232" s="1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</row>
    <row r="233" ht="30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1"/>
      <c r="AP233" s="1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</row>
    <row r="234" ht="30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1"/>
      <c r="AP234" s="1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</row>
    <row r="235" ht="30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1"/>
      <c r="AP235" s="1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</row>
    <row r="236" ht="30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1"/>
      <c r="AP236" s="1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</row>
    <row r="237" ht="30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1"/>
      <c r="AP237" s="1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</row>
    <row r="238" ht="30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1"/>
      <c r="AP238" s="1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</row>
    <row r="239" ht="30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1"/>
      <c r="AP239" s="1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</row>
    <row r="240" ht="30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1"/>
      <c r="AP240" s="1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</row>
    <row r="241" ht="30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1"/>
      <c r="AP241" s="1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</row>
    <row r="242" ht="30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1"/>
      <c r="AP242" s="1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</row>
    <row r="243" ht="30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1"/>
      <c r="AP243" s="1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</row>
    <row r="244" ht="30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1"/>
      <c r="AP244" s="1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</row>
    <row r="245" ht="30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1"/>
      <c r="AP245" s="1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</row>
    <row r="246" ht="30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1"/>
      <c r="AP246" s="1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</row>
    <row r="247" ht="30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1"/>
      <c r="AP247" s="1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</row>
    <row r="248" ht="30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1"/>
      <c r="AP248" s="1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</row>
    <row r="249" ht="30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1"/>
      <c r="AP249" s="1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</row>
    <row r="250" ht="30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1"/>
      <c r="AP250" s="1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</row>
    <row r="251" ht="30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1"/>
      <c r="AP251" s="1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</row>
    <row r="252" ht="30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1"/>
      <c r="AP252" s="1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</row>
    <row r="253" ht="30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1"/>
      <c r="AP253" s="1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</row>
    <row r="254" ht="30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1"/>
      <c r="AP254" s="1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</row>
    <row r="255" ht="30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1"/>
      <c r="AP255" s="1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</row>
    <row r="256" ht="30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1"/>
      <c r="AP256" s="1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</row>
    <row r="257" ht="30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1"/>
      <c r="AP257" s="1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</row>
    <row r="258" ht="30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1"/>
      <c r="AP258" s="1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</row>
    <row r="259" ht="30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1"/>
      <c r="AP259" s="1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</row>
    <row r="260" ht="30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1"/>
      <c r="AP260" s="1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</row>
    <row r="261" ht="30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1"/>
      <c r="AP261" s="1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</row>
    <row r="262" ht="30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1"/>
      <c r="AP262" s="1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</row>
    <row r="263" ht="30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1"/>
      <c r="AP263" s="1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</row>
    <row r="264" ht="30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1"/>
      <c r="AP264" s="1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</row>
    <row r="265" ht="30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1"/>
      <c r="AP265" s="1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</row>
    <row r="266" ht="30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1"/>
      <c r="AP266" s="1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</row>
    <row r="267" ht="30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1"/>
      <c r="AP267" s="1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</row>
    <row r="268" ht="30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1"/>
      <c r="AP268" s="1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</row>
    <row r="269" ht="30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1"/>
      <c r="AP269" s="1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</row>
    <row r="270" ht="30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1"/>
      <c r="AP270" s="1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</row>
    <row r="271" ht="30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1"/>
      <c r="AP271" s="1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</row>
    <row r="272" ht="30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1"/>
      <c r="AP272" s="1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</row>
    <row r="273" ht="30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1"/>
      <c r="AP273" s="1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</row>
    <row r="274" ht="30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1"/>
      <c r="AP274" s="1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</row>
    <row r="275" ht="30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1"/>
      <c r="AP275" s="1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</row>
    <row r="276" ht="30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1"/>
      <c r="AP276" s="1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</row>
    <row r="277" ht="30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1"/>
      <c r="AP277" s="1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</row>
    <row r="278" ht="30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1"/>
      <c r="AP278" s="1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</row>
    <row r="279" ht="30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1"/>
      <c r="AP279" s="1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</row>
    <row r="280" ht="30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1"/>
      <c r="AP280" s="1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</row>
    <row r="281" ht="30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1"/>
      <c r="AP281" s="1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</row>
    <row r="282" ht="30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1"/>
      <c r="AP282" s="1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</row>
    <row r="283" ht="30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1"/>
      <c r="AP283" s="1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</row>
    <row r="284" ht="30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1"/>
      <c r="AP284" s="1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</row>
    <row r="285" ht="30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1"/>
      <c r="AP285" s="1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</row>
    <row r="286" ht="30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1"/>
      <c r="AP286" s="1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</row>
    <row r="287" ht="30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1"/>
      <c r="AP287" s="1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</row>
    <row r="288" ht="30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1"/>
      <c r="AP288" s="1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</row>
    <row r="289" ht="30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1"/>
      <c r="AP289" s="1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</row>
    <row r="290" ht="30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1"/>
      <c r="AP290" s="1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</row>
    <row r="291" ht="30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1"/>
      <c r="AP291" s="1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</row>
    <row r="292" ht="30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1"/>
      <c r="AP292" s="1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</row>
    <row r="293" ht="30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1"/>
      <c r="AP293" s="1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</row>
    <row r="294" ht="30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1"/>
      <c r="AP294" s="1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</row>
    <row r="295" ht="30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1"/>
      <c r="AP295" s="1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</row>
    <row r="296" ht="30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1"/>
      <c r="AP296" s="1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</row>
    <row r="297" ht="30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1"/>
      <c r="AP297" s="1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</row>
    <row r="298" ht="30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1"/>
      <c r="AP298" s="1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</row>
    <row r="299" ht="30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1"/>
      <c r="AP299" s="1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</row>
    <row r="300" ht="30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1"/>
      <c r="AP300" s="1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</row>
    <row r="301" ht="30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1"/>
      <c r="AP301" s="1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</row>
    <row r="302" ht="30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1"/>
      <c r="AP302" s="1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</row>
    <row r="303" ht="30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1"/>
      <c r="AP303" s="1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</row>
    <row r="304" ht="30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1"/>
      <c r="AP304" s="1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</row>
    <row r="305" ht="30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1"/>
      <c r="AP305" s="1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</row>
    <row r="306" ht="30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1"/>
      <c r="AP306" s="1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</row>
    <row r="307" ht="30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1"/>
      <c r="AP307" s="1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</row>
    <row r="308" ht="30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1"/>
      <c r="AP308" s="1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</row>
    <row r="309" ht="30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1"/>
      <c r="AP309" s="1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</row>
    <row r="310" ht="30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1"/>
      <c r="AP310" s="1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</row>
    <row r="311" ht="30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1"/>
      <c r="AP311" s="1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</row>
    <row r="312" ht="30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1"/>
      <c r="AP312" s="1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</row>
    <row r="313" ht="30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1"/>
      <c r="AP313" s="1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</row>
    <row r="314" ht="30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1"/>
      <c r="AP314" s="1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</row>
    <row r="315" ht="30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1"/>
      <c r="AP315" s="1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</row>
    <row r="316" ht="30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1"/>
      <c r="AP316" s="1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</row>
    <row r="317" ht="30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1"/>
      <c r="AP317" s="1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</row>
    <row r="318" ht="30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1"/>
      <c r="AP318" s="1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</row>
    <row r="319" ht="30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1"/>
      <c r="AP319" s="1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</row>
    <row r="320" ht="30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1"/>
      <c r="AP320" s="1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</row>
    <row r="321" ht="30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1"/>
      <c r="AP321" s="1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</row>
    <row r="322" ht="30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1"/>
      <c r="AP322" s="1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</row>
    <row r="323" ht="30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1"/>
      <c r="AP323" s="1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</row>
    <row r="324" ht="30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1"/>
      <c r="AP324" s="1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</row>
    <row r="325" ht="30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1"/>
      <c r="AP325" s="1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</row>
    <row r="326" ht="30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1"/>
      <c r="AP326" s="1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</row>
    <row r="327" ht="30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1"/>
      <c r="AP327" s="1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</row>
    <row r="328" ht="30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1"/>
      <c r="AP328" s="1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</row>
    <row r="329" ht="30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1"/>
      <c r="AP329" s="1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</row>
    <row r="330" ht="30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1"/>
      <c r="AP330" s="1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</row>
    <row r="331" ht="30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1"/>
      <c r="AP331" s="1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</row>
    <row r="332" ht="30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1"/>
      <c r="AP332" s="1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</row>
    <row r="333" ht="30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1"/>
      <c r="AP333" s="1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</row>
    <row r="334" ht="30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1"/>
      <c r="AP334" s="1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</row>
    <row r="335" ht="30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1"/>
      <c r="AP335" s="1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</row>
    <row r="336" ht="30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1"/>
      <c r="AP336" s="1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</row>
    <row r="337" ht="30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1"/>
      <c r="AP337" s="1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</row>
    <row r="338" ht="30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1"/>
      <c r="AP338" s="1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</row>
    <row r="339" ht="30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1"/>
      <c r="AP339" s="1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</row>
    <row r="340" ht="30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1"/>
      <c r="AP340" s="1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</row>
    <row r="341" ht="30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1"/>
      <c r="AP341" s="1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</row>
    <row r="342" ht="30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1"/>
      <c r="AP342" s="1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</row>
    <row r="343" ht="30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1"/>
      <c r="AP343" s="1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</row>
    <row r="344" ht="30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1"/>
      <c r="AP344" s="1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</row>
    <row r="345" ht="30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1"/>
      <c r="AP345" s="1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</row>
    <row r="346" ht="30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1"/>
      <c r="AP346" s="1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</row>
    <row r="347" ht="30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1"/>
      <c r="AP347" s="1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</row>
    <row r="348" ht="30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1"/>
      <c r="AP348" s="1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</row>
    <row r="349" ht="30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1"/>
      <c r="AP349" s="1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</row>
    <row r="350" ht="30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1"/>
      <c r="AP350" s="1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</row>
    <row r="351" ht="30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1"/>
      <c r="AP351" s="1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</row>
    <row r="352" ht="30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1"/>
      <c r="AP352" s="1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</row>
    <row r="353" ht="30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1"/>
      <c r="AP353" s="1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</row>
    <row r="354" ht="30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1"/>
      <c r="AP354" s="1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</row>
    <row r="355" ht="30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1"/>
      <c r="AP355" s="1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</row>
    <row r="356" ht="30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1"/>
      <c r="AP356" s="1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</row>
    <row r="357" ht="30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1"/>
      <c r="AP357" s="1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</row>
    <row r="358" ht="30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1"/>
      <c r="AP358" s="1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</row>
    <row r="359" ht="30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1"/>
      <c r="AP359" s="1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</row>
    <row r="360" ht="30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1"/>
      <c r="AP360" s="1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</row>
    <row r="361" ht="30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1"/>
      <c r="AP361" s="1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</row>
    <row r="362" ht="30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1"/>
      <c r="AP362" s="1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</row>
    <row r="363" ht="30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1"/>
      <c r="AP363" s="1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</row>
    <row r="364" ht="30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1"/>
      <c r="AP364" s="1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</row>
    <row r="365" ht="30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1"/>
      <c r="AP365" s="1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</row>
    <row r="366" ht="30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1"/>
      <c r="AP366" s="1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</row>
    <row r="367" ht="30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1"/>
      <c r="AP367" s="1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</row>
    <row r="368" ht="30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1"/>
      <c r="AP368" s="1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</row>
    <row r="369" ht="30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1"/>
      <c r="AP369" s="1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</row>
    <row r="370" ht="30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1"/>
      <c r="AP370" s="1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</row>
    <row r="371" ht="30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1"/>
      <c r="AP371" s="1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</row>
    <row r="372" ht="30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1"/>
      <c r="AP372" s="1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</row>
    <row r="373" ht="30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1"/>
      <c r="AP373" s="1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</row>
    <row r="374" ht="30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1"/>
      <c r="AP374" s="1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</row>
    <row r="375" ht="30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1"/>
      <c r="AP375" s="1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</row>
    <row r="376" ht="30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1"/>
      <c r="AP376" s="1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</row>
    <row r="377" ht="30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1"/>
      <c r="AP377" s="1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</row>
    <row r="378" ht="30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1"/>
      <c r="AP378" s="1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</row>
    <row r="379" ht="30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1"/>
      <c r="AP379" s="1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</row>
    <row r="380" ht="30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1"/>
      <c r="AP380" s="1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</row>
    <row r="381" ht="30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1"/>
      <c r="AP381" s="1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</row>
    <row r="382" ht="30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1"/>
      <c r="AP382" s="1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</row>
    <row r="383" ht="30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1"/>
      <c r="AP383" s="1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</row>
    <row r="384" ht="30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1"/>
      <c r="AP384" s="1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</row>
    <row r="385" ht="30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1"/>
      <c r="AP385" s="1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</row>
    <row r="386" ht="30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1"/>
      <c r="AP386" s="1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</row>
    <row r="387" ht="30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1"/>
      <c r="AP387" s="1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</row>
    <row r="388" ht="30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1"/>
      <c r="AP388" s="1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</row>
    <row r="389" ht="30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1"/>
      <c r="AP389" s="1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</row>
    <row r="390" ht="30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1"/>
      <c r="AP390" s="1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</row>
    <row r="391" ht="30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1"/>
      <c r="AP391" s="1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</row>
    <row r="392" ht="30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1"/>
      <c r="AP392" s="1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</row>
    <row r="393" ht="30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1"/>
      <c r="AP393" s="1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</row>
    <row r="394" ht="30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1"/>
      <c r="AP394" s="1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</row>
    <row r="395" ht="30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1"/>
      <c r="AP395" s="1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</row>
    <row r="396" ht="30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1"/>
      <c r="AP396" s="1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</row>
    <row r="397" ht="30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1"/>
      <c r="AP397" s="1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</row>
    <row r="398" ht="30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1"/>
      <c r="AP398" s="1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</row>
    <row r="399" ht="30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1"/>
      <c r="AP399" s="1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</row>
    <row r="400" ht="30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1"/>
      <c r="AP400" s="1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</row>
    <row r="401" ht="30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1"/>
      <c r="AP401" s="1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</row>
    <row r="402" ht="30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1"/>
      <c r="AP402" s="1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</row>
    <row r="403" ht="30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1"/>
      <c r="AP403" s="1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</row>
    <row r="404" ht="30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1"/>
      <c r="AP404" s="1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</row>
    <row r="405" ht="30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1"/>
      <c r="AP405" s="1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</row>
    <row r="406" ht="30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1"/>
      <c r="AP406" s="1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</row>
    <row r="407" ht="30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1"/>
      <c r="AP407" s="1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</row>
    <row r="408" ht="30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1"/>
      <c r="AP408" s="1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</row>
    <row r="409" ht="30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1"/>
      <c r="AP409" s="1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</row>
    <row r="410" ht="30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1"/>
      <c r="AP410" s="1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</row>
    <row r="411" ht="30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1"/>
      <c r="AP411" s="1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</row>
    <row r="412" ht="30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1"/>
      <c r="AP412" s="1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</row>
    <row r="413" ht="30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1"/>
      <c r="AP413" s="1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</row>
    <row r="414" ht="30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1"/>
      <c r="AP414" s="1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</row>
    <row r="415" ht="30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1"/>
      <c r="AP415" s="1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</row>
    <row r="416" ht="30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1"/>
      <c r="AP416" s="1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</row>
    <row r="417" ht="30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1"/>
      <c r="AP417" s="1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</row>
    <row r="418" ht="30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1"/>
      <c r="AP418" s="1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</row>
    <row r="419" ht="30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1"/>
      <c r="AP419" s="1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</row>
    <row r="420" ht="30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1"/>
      <c r="AP420" s="1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</row>
    <row r="421" ht="30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1"/>
      <c r="AP421" s="1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</row>
    <row r="422" ht="30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1"/>
      <c r="AP422" s="1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</row>
    <row r="423" ht="30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1"/>
      <c r="AP423" s="1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</row>
    <row r="424" ht="30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1"/>
      <c r="AP424" s="1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</row>
    <row r="425" ht="30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1"/>
      <c r="AP425" s="1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</row>
    <row r="426" ht="30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1"/>
      <c r="AP426" s="1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</row>
    <row r="427" ht="30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1"/>
      <c r="AP427" s="1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</row>
    <row r="428" ht="30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1"/>
      <c r="AP428" s="1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</row>
    <row r="429" ht="30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1"/>
      <c r="AP429" s="1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</row>
    <row r="430" ht="30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1"/>
      <c r="AP430" s="1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</row>
    <row r="431" ht="30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1"/>
      <c r="AP431" s="1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</row>
    <row r="432" ht="30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1"/>
      <c r="AP432" s="1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</row>
    <row r="433" ht="30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1"/>
      <c r="AP433" s="1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</row>
    <row r="434" ht="30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1"/>
      <c r="AP434" s="1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</row>
    <row r="435" ht="30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1"/>
      <c r="AP435" s="1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</row>
    <row r="436" ht="30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1"/>
      <c r="AP436" s="1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</row>
    <row r="437" ht="30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1"/>
      <c r="AP437" s="1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</row>
    <row r="438" ht="30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1"/>
      <c r="AP438" s="1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</row>
    <row r="439" ht="30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1"/>
      <c r="AP439" s="1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</row>
    <row r="440" ht="30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1"/>
      <c r="AP440" s="1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</row>
    <row r="441" ht="30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1"/>
      <c r="AP441" s="1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</row>
    <row r="442" ht="30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1"/>
      <c r="AP442" s="1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</row>
    <row r="443" ht="30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1"/>
      <c r="AP443" s="1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</row>
    <row r="444" ht="30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1"/>
      <c r="AP444" s="1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</row>
    <row r="445" ht="30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1"/>
      <c r="AP445" s="1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</row>
    <row r="446" ht="30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1"/>
      <c r="AP446" s="1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</row>
    <row r="447" ht="30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1"/>
      <c r="AP447" s="1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</row>
    <row r="448" ht="30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1"/>
      <c r="AP448" s="1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</row>
    <row r="449" ht="30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1"/>
      <c r="AP449" s="1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</row>
    <row r="450" ht="30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1"/>
      <c r="AP450" s="1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</row>
    <row r="451" ht="30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1"/>
      <c r="AP451" s="1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</row>
    <row r="452" ht="30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1"/>
      <c r="AP452" s="1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</row>
    <row r="453" ht="30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1"/>
      <c r="AP453" s="1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</row>
    <row r="454" ht="30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1"/>
      <c r="AP454" s="1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</row>
    <row r="455" ht="30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1"/>
      <c r="AP455" s="1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</row>
    <row r="456" ht="30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1"/>
      <c r="AP456" s="1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</row>
    <row r="457" ht="30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1"/>
      <c r="AP457" s="1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</row>
    <row r="458" ht="30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1"/>
      <c r="AP458" s="1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</row>
    <row r="459" ht="30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1"/>
      <c r="AP459" s="1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</row>
    <row r="460" ht="30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1"/>
      <c r="AP460" s="1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</row>
    <row r="461" ht="30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1"/>
      <c r="AP461" s="1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</row>
    <row r="462" ht="30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1"/>
      <c r="AP462" s="1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</row>
    <row r="463" ht="30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1"/>
      <c r="AP463" s="1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</row>
    <row r="464" ht="30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1"/>
      <c r="AP464" s="1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</row>
    <row r="465" ht="30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1"/>
      <c r="AP465" s="1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</row>
    <row r="466" ht="30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1"/>
      <c r="AP466" s="1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</row>
    <row r="467" ht="30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1"/>
      <c r="AP467" s="1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</row>
    <row r="468" ht="30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1"/>
      <c r="AP468" s="1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</row>
    <row r="469" ht="30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1"/>
      <c r="AP469" s="1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</row>
    <row r="470" ht="30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1"/>
      <c r="AP470" s="1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</row>
    <row r="471" ht="30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1"/>
      <c r="AP471" s="1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</row>
    <row r="472" ht="30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1"/>
      <c r="AP472" s="1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</row>
    <row r="473" ht="30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1"/>
      <c r="AP473" s="1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</row>
    <row r="474" ht="30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1"/>
      <c r="AP474" s="1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</row>
    <row r="475" ht="30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1"/>
      <c r="AP475" s="1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</row>
    <row r="476" ht="30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1"/>
      <c r="AP476" s="1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</row>
    <row r="477" ht="30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1"/>
      <c r="AP477" s="1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</row>
    <row r="478" ht="30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1"/>
      <c r="AP478" s="1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</row>
    <row r="479" ht="30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1"/>
      <c r="AP479" s="1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</row>
    <row r="480" ht="30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1"/>
      <c r="AP480" s="1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</row>
    <row r="481" ht="30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1"/>
      <c r="AP481" s="1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</row>
    <row r="482" ht="30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1"/>
      <c r="AP482" s="1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</row>
    <row r="483" ht="30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1"/>
      <c r="AP483" s="1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</row>
    <row r="484" ht="30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1"/>
      <c r="AP484" s="1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</row>
    <row r="485" ht="30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1"/>
      <c r="AP485" s="1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</row>
    <row r="486" ht="30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1"/>
      <c r="AP486" s="1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</row>
    <row r="487" ht="30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1"/>
      <c r="AP487" s="1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</row>
    <row r="488" ht="30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1"/>
      <c r="AP488" s="1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</row>
    <row r="489" ht="30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1"/>
      <c r="AP489" s="1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</row>
    <row r="490" ht="30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1"/>
      <c r="AP490" s="1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</row>
    <row r="491" ht="30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1"/>
      <c r="AP491" s="1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</row>
    <row r="492" ht="30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1"/>
      <c r="AP492" s="1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</row>
    <row r="493" ht="30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1"/>
      <c r="AP493" s="1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</row>
    <row r="494" ht="30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1"/>
      <c r="AP494" s="1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</row>
    <row r="495" ht="30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1"/>
      <c r="AP495" s="1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</row>
    <row r="496" ht="30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1"/>
      <c r="AP496" s="1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</row>
    <row r="497" ht="30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1"/>
      <c r="AP497" s="1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</row>
    <row r="498" ht="30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1"/>
      <c r="AP498" s="1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</row>
    <row r="499" ht="30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1"/>
      <c r="AP499" s="1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</row>
    <row r="500" ht="30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1"/>
      <c r="AP500" s="1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</row>
    <row r="501" ht="30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1"/>
      <c r="AP501" s="1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</row>
    <row r="502" ht="30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1"/>
      <c r="AP502" s="1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</row>
    <row r="503" ht="30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1"/>
      <c r="AP503" s="1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</row>
    <row r="504" ht="30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1"/>
      <c r="AP504" s="1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</row>
    <row r="505" ht="30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1"/>
      <c r="AP505" s="1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</row>
    <row r="506" ht="30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1"/>
      <c r="AP506" s="1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</row>
    <row r="507" ht="30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1"/>
      <c r="AP507" s="1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</row>
    <row r="508" ht="30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1"/>
      <c r="AP508" s="1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</row>
    <row r="509" ht="30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1"/>
      <c r="AP509" s="1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</row>
    <row r="510" ht="30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1"/>
      <c r="AP510" s="1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</row>
    <row r="511" ht="30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1"/>
      <c r="AP511" s="1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</row>
    <row r="512" ht="30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1"/>
      <c r="AP512" s="1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</row>
    <row r="513" ht="30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1"/>
      <c r="AP513" s="1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</row>
    <row r="514" ht="30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1"/>
      <c r="AP514" s="1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</row>
    <row r="515" ht="30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1"/>
      <c r="AP515" s="1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</row>
    <row r="516" ht="30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1"/>
      <c r="AP516" s="1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</row>
    <row r="517" ht="30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1"/>
      <c r="AP517" s="1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</row>
    <row r="518" ht="30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1"/>
      <c r="AP518" s="1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</row>
    <row r="519" ht="30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1"/>
      <c r="AP519" s="1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</row>
    <row r="520" ht="30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1"/>
      <c r="AP520" s="1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</row>
    <row r="521" ht="30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1"/>
      <c r="AP521" s="1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</row>
    <row r="522" ht="30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1"/>
      <c r="AP522" s="1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</row>
    <row r="523" ht="30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1"/>
      <c r="AP523" s="1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</row>
    <row r="524" ht="30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1"/>
      <c r="AP524" s="1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</row>
    <row r="525" ht="30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1"/>
      <c r="AP525" s="1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</row>
    <row r="526" ht="30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1"/>
      <c r="AP526" s="1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</row>
    <row r="527" ht="30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1"/>
      <c r="AP527" s="1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</row>
    <row r="528" ht="30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1"/>
      <c r="AP528" s="1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</row>
    <row r="529" ht="30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1"/>
      <c r="AP529" s="1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</row>
    <row r="530" ht="30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1"/>
      <c r="AP530" s="1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</row>
    <row r="531" ht="30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1"/>
      <c r="AP531" s="1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</row>
    <row r="532" ht="30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1"/>
      <c r="AP532" s="1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</row>
    <row r="533" ht="30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1"/>
      <c r="AP533" s="1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</row>
    <row r="534" ht="30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1"/>
      <c r="AP534" s="1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</row>
    <row r="535" ht="30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1"/>
      <c r="AP535" s="1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</row>
    <row r="536" ht="30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1"/>
      <c r="AP536" s="1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</row>
    <row r="537" ht="30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1"/>
      <c r="AP537" s="1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</row>
    <row r="538" ht="30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1"/>
      <c r="AP538" s="1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</row>
    <row r="539" ht="30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1"/>
      <c r="AP539" s="1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</row>
    <row r="540" ht="30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1"/>
      <c r="AP540" s="1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</row>
    <row r="541" ht="30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1"/>
      <c r="AP541" s="1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</row>
    <row r="542" ht="30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1"/>
      <c r="AP542" s="1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</row>
    <row r="543" ht="30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1"/>
      <c r="AP543" s="1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</row>
    <row r="544" ht="30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1"/>
      <c r="AP544" s="1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</row>
    <row r="545" ht="30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1"/>
      <c r="AP545" s="1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</row>
    <row r="546" ht="30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1"/>
      <c r="AP546" s="1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</row>
    <row r="547" ht="30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1"/>
      <c r="AP547" s="1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</row>
    <row r="548" ht="30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1"/>
      <c r="AP548" s="1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</row>
    <row r="549" ht="30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1"/>
      <c r="AP549" s="1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</row>
    <row r="550" ht="30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1"/>
      <c r="AP550" s="1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</row>
    <row r="551" ht="30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1"/>
      <c r="AP551" s="1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</row>
    <row r="552" ht="30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1"/>
      <c r="AP552" s="1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</row>
    <row r="553" ht="30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1"/>
      <c r="AP553" s="1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</row>
    <row r="554" ht="30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1"/>
      <c r="AP554" s="1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</row>
    <row r="555" ht="30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1"/>
      <c r="AP555" s="1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</row>
    <row r="556" ht="30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1"/>
      <c r="AP556" s="1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</row>
    <row r="557" ht="30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1"/>
      <c r="AP557" s="1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</row>
    <row r="558" ht="30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1"/>
      <c r="AP558" s="1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</row>
    <row r="559" ht="30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1"/>
      <c r="AP559" s="1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</row>
    <row r="560" ht="30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1"/>
      <c r="AP560" s="1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</row>
    <row r="561" ht="30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1"/>
      <c r="AP561" s="1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</row>
    <row r="562" ht="30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1"/>
      <c r="AP562" s="1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</row>
    <row r="563" ht="30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1"/>
      <c r="AP563" s="1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</row>
    <row r="564" ht="30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1"/>
      <c r="AP564" s="1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</row>
    <row r="565" ht="30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1"/>
      <c r="AP565" s="1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</row>
    <row r="566" ht="30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1"/>
      <c r="AP566" s="1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</row>
    <row r="567" ht="30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1"/>
      <c r="AP567" s="1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</row>
    <row r="568" ht="30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1"/>
      <c r="AP568" s="1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</row>
    <row r="569" ht="30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1"/>
      <c r="AP569" s="1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</row>
    <row r="570" ht="30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1"/>
      <c r="AP570" s="1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</row>
    <row r="571" ht="30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1"/>
      <c r="AP571" s="1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</row>
    <row r="572" ht="30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1"/>
      <c r="AP572" s="1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</row>
    <row r="573" ht="30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1"/>
      <c r="AP573" s="1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</row>
    <row r="574" ht="30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1"/>
      <c r="AP574" s="1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</row>
    <row r="575" ht="30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1"/>
      <c r="AP575" s="1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</row>
    <row r="576" ht="30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1"/>
      <c r="AP576" s="1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</row>
    <row r="577" ht="30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1"/>
      <c r="AP577" s="1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</row>
    <row r="578" ht="30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1"/>
      <c r="AP578" s="1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</row>
    <row r="579" ht="30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1"/>
      <c r="AP579" s="1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</row>
    <row r="580" ht="30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1"/>
      <c r="AP580" s="1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</row>
    <row r="581" ht="30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1"/>
      <c r="AP581" s="1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</row>
    <row r="582" ht="30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1"/>
      <c r="AP582" s="1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</row>
    <row r="583" ht="30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1"/>
      <c r="AP583" s="1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</row>
    <row r="584" ht="30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1"/>
      <c r="AP584" s="1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</row>
    <row r="585" ht="30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1"/>
      <c r="AP585" s="1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</row>
    <row r="586" ht="30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1"/>
      <c r="AP586" s="1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</row>
    <row r="587" ht="30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1"/>
      <c r="AP587" s="1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</row>
    <row r="588" ht="30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1"/>
      <c r="AP588" s="1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</row>
    <row r="589" ht="30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1"/>
      <c r="AP589" s="1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</row>
    <row r="590" ht="30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1"/>
      <c r="AP590" s="1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</row>
    <row r="591" ht="30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1"/>
      <c r="AP591" s="1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</row>
    <row r="592" ht="30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1"/>
      <c r="AP592" s="1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</row>
    <row r="593" ht="30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1"/>
      <c r="AP593" s="1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</row>
    <row r="594" ht="30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1"/>
      <c r="AP594" s="1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</row>
    <row r="595" ht="30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1"/>
      <c r="AP595" s="1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</row>
    <row r="596" ht="30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1"/>
      <c r="AP596" s="1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</row>
    <row r="597" ht="30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1"/>
      <c r="AP597" s="1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</row>
    <row r="598" ht="30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1"/>
      <c r="AP598" s="1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</row>
    <row r="599" ht="30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1"/>
      <c r="AP599" s="1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</row>
    <row r="600" ht="30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1"/>
      <c r="AP600" s="1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</row>
    <row r="601" ht="30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1"/>
      <c r="AP601" s="1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</row>
    <row r="602" ht="30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1"/>
      <c r="AP602" s="1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</row>
    <row r="603" ht="30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1"/>
      <c r="AP603" s="1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</row>
    <row r="604" ht="30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1"/>
      <c r="AP604" s="1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</row>
    <row r="605" ht="30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1"/>
      <c r="AP605" s="1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</row>
    <row r="606" ht="30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1"/>
      <c r="AP606" s="1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</row>
    <row r="607" ht="30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1"/>
      <c r="AP607" s="1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</row>
    <row r="608" ht="30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1"/>
      <c r="AP608" s="1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</row>
    <row r="609" ht="30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1"/>
      <c r="AP609" s="1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</row>
    <row r="610" ht="30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1"/>
      <c r="AP610" s="1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</row>
    <row r="611" ht="30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1"/>
      <c r="AP611" s="1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</row>
    <row r="612" ht="30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1"/>
      <c r="AP612" s="1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</row>
    <row r="613" ht="30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1"/>
      <c r="AP613" s="1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</row>
    <row r="614" ht="30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1"/>
      <c r="AP614" s="1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</row>
    <row r="615" ht="30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1"/>
      <c r="AP615" s="1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</row>
    <row r="616" ht="30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1"/>
      <c r="AP616" s="1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</row>
    <row r="617" ht="30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1"/>
      <c r="AP617" s="1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</row>
    <row r="618" ht="30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1"/>
      <c r="AP618" s="1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</row>
    <row r="619" ht="30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1"/>
      <c r="AP619" s="1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</row>
    <row r="620" ht="30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1"/>
      <c r="AP620" s="1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</row>
    <row r="621" ht="30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1"/>
      <c r="AP621" s="1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</row>
    <row r="622" ht="30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1"/>
      <c r="AP622" s="1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</row>
    <row r="623" ht="30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1"/>
      <c r="AP623" s="1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</row>
    <row r="624" ht="30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1"/>
      <c r="AP624" s="1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</row>
    <row r="625" ht="30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1"/>
      <c r="AP625" s="1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</row>
    <row r="626" ht="30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1"/>
      <c r="AP626" s="1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</row>
    <row r="627" ht="30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1"/>
      <c r="AP627" s="1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</row>
    <row r="628" ht="30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1"/>
      <c r="AP628" s="1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</row>
    <row r="629" ht="30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1"/>
      <c r="AP629" s="1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</row>
    <row r="630" ht="30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1"/>
      <c r="AP630" s="1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</row>
    <row r="631" ht="30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1"/>
      <c r="AP631" s="1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</row>
    <row r="632" ht="30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1"/>
      <c r="AP632" s="1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</row>
    <row r="633" ht="30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1"/>
      <c r="AP633" s="1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</row>
    <row r="634" ht="30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1"/>
      <c r="AP634" s="1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</row>
    <row r="635" ht="30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1"/>
      <c r="AP635" s="1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</row>
    <row r="636" ht="30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1"/>
      <c r="AP636" s="1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</row>
    <row r="637" ht="30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1"/>
      <c r="AP637" s="1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</row>
    <row r="638" ht="30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1"/>
      <c r="AP638" s="1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</row>
    <row r="639" ht="30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1"/>
      <c r="AP639" s="1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</row>
    <row r="640" ht="30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1"/>
      <c r="AP640" s="1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</row>
    <row r="641" ht="30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1"/>
      <c r="AP641" s="1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</row>
    <row r="642" ht="30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1"/>
      <c r="AP642" s="1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</row>
    <row r="643" ht="30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1"/>
      <c r="AP643" s="1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</row>
    <row r="644" ht="30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1"/>
      <c r="AP644" s="1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</row>
    <row r="645" ht="30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1"/>
      <c r="AP645" s="1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</row>
    <row r="646" ht="30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1"/>
      <c r="AP646" s="1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</row>
    <row r="647" ht="30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1"/>
      <c r="AP647" s="1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</row>
    <row r="648" ht="30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1"/>
      <c r="AP648" s="1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</row>
    <row r="649" ht="30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1"/>
      <c r="AP649" s="1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</row>
    <row r="650" ht="30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1"/>
      <c r="AP650" s="1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</row>
    <row r="651" ht="30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1"/>
      <c r="AP651" s="1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</row>
    <row r="652" ht="30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1"/>
      <c r="AP652" s="1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</row>
    <row r="653" ht="30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1"/>
      <c r="AP653" s="1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</row>
    <row r="654" ht="30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1"/>
      <c r="AP654" s="1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</row>
    <row r="655" ht="30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1"/>
      <c r="AP655" s="1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</row>
    <row r="656" ht="30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1"/>
      <c r="AP656" s="1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</row>
    <row r="657" ht="30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1"/>
      <c r="AP657" s="1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</row>
    <row r="658" ht="30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1"/>
      <c r="AP658" s="1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</row>
    <row r="659" ht="30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1"/>
      <c r="AP659" s="1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</row>
    <row r="660" ht="30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1"/>
      <c r="AP660" s="1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</row>
    <row r="661" ht="30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1"/>
      <c r="AP661" s="1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</row>
    <row r="662" ht="30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1"/>
      <c r="AP662" s="1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</row>
    <row r="663" ht="30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1"/>
      <c r="AP663" s="1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</row>
    <row r="664" ht="30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1"/>
      <c r="AP664" s="1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</row>
    <row r="665" ht="30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1"/>
      <c r="AP665" s="1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</row>
    <row r="666" ht="30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1"/>
      <c r="AP666" s="1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</row>
    <row r="667" ht="30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1"/>
      <c r="AP667" s="1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</row>
    <row r="668" ht="30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1"/>
      <c r="AP668" s="1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</row>
    <row r="669" ht="30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1"/>
      <c r="AP669" s="1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</row>
    <row r="670" ht="30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1"/>
      <c r="AP670" s="1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</row>
    <row r="671" ht="30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1"/>
      <c r="AP671" s="1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</row>
    <row r="672" ht="30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1"/>
      <c r="AP672" s="1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</row>
    <row r="673" ht="30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1"/>
      <c r="AP673" s="1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</row>
    <row r="674" ht="30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1"/>
      <c r="AP674" s="1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</row>
    <row r="675" ht="30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1"/>
      <c r="AP675" s="1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</row>
    <row r="676" ht="30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1"/>
      <c r="AP676" s="1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</row>
    <row r="677" ht="30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1"/>
      <c r="AP677" s="1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</row>
    <row r="678" ht="30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1"/>
      <c r="AP678" s="1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</row>
    <row r="679" ht="30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1"/>
      <c r="AP679" s="1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</row>
    <row r="680" ht="30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1"/>
      <c r="AP680" s="1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</row>
    <row r="681" ht="30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1"/>
      <c r="AP681" s="1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</row>
    <row r="682" ht="30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1"/>
      <c r="AP682" s="1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</row>
    <row r="683" ht="30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1"/>
      <c r="AP683" s="1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</row>
    <row r="684" ht="30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1"/>
      <c r="AP684" s="1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</row>
    <row r="685" ht="30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1"/>
      <c r="AP685" s="1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</row>
    <row r="686" ht="30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1"/>
      <c r="AP686" s="1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</row>
    <row r="687" ht="30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1"/>
      <c r="AP687" s="1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</row>
    <row r="688" ht="30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1"/>
      <c r="AP688" s="1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</row>
    <row r="689" ht="30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1"/>
      <c r="AP689" s="1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</row>
    <row r="690" ht="30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1"/>
      <c r="AP690" s="1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</row>
    <row r="691" ht="30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1"/>
      <c r="AP691" s="1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</row>
    <row r="692" ht="30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1"/>
      <c r="AP692" s="1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</row>
    <row r="693" ht="30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1"/>
      <c r="AP693" s="1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</row>
    <row r="694" ht="30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1"/>
      <c r="AP694" s="1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</row>
    <row r="695" ht="30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1"/>
      <c r="AP695" s="1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</row>
    <row r="696" ht="30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1"/>
      <c r="AP696" s="1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</row>
    <row r="697" ht="30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1"/>
      <c r="AP697" s="1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</row>
    <row r="698" ht="30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1"/>
      <c r="AP698" s="1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</row>
    <row r="699" ht="30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1"/>
      <c r="AP699" s="1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</row>
    <row r="700" ht="30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1"/>
      <c r="AP700" s="1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</row>
    <row r="701" ht="30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1"/>
      <c r="AP701" s="1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</row>
    <row r="702" ht="30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1"/>
      <c r="AP702" s="1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</row>
    <row r="703" ht="30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1"/>
      <c r="AP703" s="1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</row>
    <row r="704" ht="30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1"/>
      <c r="AP704" s="1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</row>
    <row r="705" ht="30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1"/>
      <c r="AP705" s="1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</row>
    <row r="706" ht="30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1"/>
      <c r="AP706" s="1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</row>
    <row r="707" ht="30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1"/>
      <c r="AP707" s="1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</row>
    <row r="708" ht="30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1"/>
      <c r="AP708" s="1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</row>
    <row r="709" ht="30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1"/>
      <c r="AP709" s="1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</row>
    <row r="710" ht="30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1"/>
      <c r="AP710" s="1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</row>
    <row r="711" ht="30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1"/>
      <c r="AP711" s="1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</row>
    <row r="712" ht="30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1"/>
      <c r="AP712" s="1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</row>
    <row r="713" ht="30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1"/>
      <c r="AP713" s="1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</row>
    <row r="714" ht="30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1"/>
      <c r="AP714" s="1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</row>
    <row r="715" ht="30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1"/>
      <c r="AP715" s="1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</row>
    <row r="716" ht="30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1"/>
      <c r="AP716" s="1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</row>
    <row r="717" ht="30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1"/>
      <c r="AP717" s="1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</row>
    <row r="718" ht="30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1"/>
      <c r="AP718" s="1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</row>
    <row r="719" ht="30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1"/>
      <c r="AP719" s="1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</row>
    <row r="720" ht="30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1"/>
      <c r="AP720" s="1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</row>
    <row r="721" ht="30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1"/>
      <c r="AP721" s="1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</row>
    <row r="722" ht="30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1"/>
      <c r="AP722" s="1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</row>
    <row r="723" ht="30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1"/>
      <c r="AP723" s="1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</row>
    <row r="724" ht="30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1"/>
      <c r="AP724" s="1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</row>
    <row r="725" ht="30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1"/>
      <c r="AP725" s="1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</row>
    <row r="726" ht="30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1"/>
      <c r="AP726" s="1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</row>
    <row r="727" ht="30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1"/>
      <c r="AP727" s="1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</row>
    <row r="728" ht="30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1"/>
      <c r="AP728" s="1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</row>
    <row r="729" ht="30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1"/>
      <c r="AP729" s="1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</row>
    <row r="730" ht="30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1"/>
      <c r="AP730" s="1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</row>
    <row r="731" ht="30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1"/>
      <c r="AP731" s="1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</row>
    <row r="732" ht="30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1"/>
      <c r="AP732" s="1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</row>
    <row r="733" ht="30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1"/>
      <c r="AP733" s="1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</row>
    <row r="734" ht="30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1"/>
      <c r="AP734" s="1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</row>
    <row r="735" ht="30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1"/>
      <c r="AP735" s="1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</row>
    <row r="736" ht="30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1"/>
      <c r="AP736" s="1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</row>
    <row r="737" ht="30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1"/>
      <c r="AP737" s="1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</row>
    <row r="738" ht="30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1"/>
      <c r="AP738" s="1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</row>
    <row r="739" ht="30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1"/>
      <c r="AP739" s="1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</row>
    <row r="740" ht="30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1"/>
      <c r="AP740" s="1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</row>
    <row r="741" ht="30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1"/>
      <c r="AP741" s="1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</row>
    <row r="742" ht="30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1"/>
      <c r="AP742" s="1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</row>
    <row r="743" ht="30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1"/>
      <c r="AP743" s="1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</row>
    <row r="744" ht="30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1"/>
      <c r="AP744" s="1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</row>
    <row r="745" ht="30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1"/>
      <c r="AP745" s="1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</row>
    <row r="746" ht="30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1"/>
      <c r="AP746" s="1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</row>
    <row r="747" ht="30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1"/>
      <c r="AP747" s="1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</row>
    <row r="748" ht="30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1"/>
      <c r="AP748" s="1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</row>
    <row r="749" ht="30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1"/>
      <c r="AP749" s="1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</row>
    <row r="750" ht="30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1"/>
      <c r="AP750" s="1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</row>
    <row r="751" ht="30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1"/>
      <c r="AP751" s="1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</row>
    <row r="752" ht="30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1"/>
      <c r="AP752" s="1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</row>
    <row r="753" ht="30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1"/>
      <c r="AP753" s="1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</row>
    <row r="754" ht="30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1"/>
      <c r="AP754" s="1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</row>
    <row r="755" ht="30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1"/>
      <c r="AP755" s="1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</row>
    <row r="756" ht="30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1"/>
      <c r="AP756" s="1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</row>
    <row r="757" ht="30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1"/>
      <c r="AP757" s="1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</row>
    <row r="758" ht="30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1"/>
      <c r="AP758" s="1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</row>
    <row r="759" ht="30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1"/>
      <c r="AP759" s="1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</row>
    <row r="760" ht="30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1"/>
      <c r="AP760" s="1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</row>
    <row r="761" ht="30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1"/>
      <c r="AP761" s="1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</row>
    <row r="762" ht="30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1"/>
      <c r="AP762" s="1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</row>
    <row r="763" ht="30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1"/>
      <c r="AP763" s="1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</row>
    <row r="764" ht="30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1"/>
      <c r="AP764" s="1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</row>
    <row r="765" ht="30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1"/>
      <c r="AP765" s="1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</row>
    <row r="766" ht="30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1"/>
      <c r="AP766" s="1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</row>
    <row r="767" ht="30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1"/>
      <c r="AP767" s="1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</row>
    <row r="768" ht="30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1"/>
      <c r="AP768" s="1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</row>
    <row r="769" ht="30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1"/>
      <c r="AP769" s="1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</row>
    <row r="770" ht="30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1"/>
      <c r="AP770" s="1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</row>
    <row r="771" ht="30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1"/>
      <c r="AP771" s="1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</row>
    <row r="772" ht="30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1"/>
      <c r="AP772" s="1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</row>
    <row r="773" ht="30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1"/>
      <c r="AP773" s="1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</row>
    <row r="774" ht="30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1"/>
      <c r="AP774" s="1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</row>
    <row r="775" ht="30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1"/>
      <c r="AP775" s="1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</row>
    <row r="776" ht="30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1"/>
      <c r="AP776" s="1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</row>
    <row r="777" ht="30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1"/>
      <c r="AP777" s="1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</row>
    <row r="778" ht="30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1"/>
      <c r="AP778" s="1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</row>
    <row r="779" ht="30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1"/>
      <c r="AP779" s="1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</row>
    <row r="780" ht="30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1"/>
      <c r="AP780" s="1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</row>
    <row r="781" ht="30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1"/>
      <c r="AP781" s="1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</row>
    <row r="782" ht="30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1"/>
      <c r="AP782" s="1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</row>
    <row r="783" ht="30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1"/>
      <c r="AP783" s="1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</row>
    <row r="784" ht="30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1"/>
      <c r="AP784" s="1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</row>
    <row r="785" ht="30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1"/>
      <c r="AP785" s="1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</row>
    <row r="786" ht="30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1"/>
      <c r="AP786" s="1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</row>
    <row r="787" ht="30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1"/>
      <c r="AP787" s="1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</row>
    <row r="788" ht="30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1"/>
      <c r="AP788" s="1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</row>
    <row r="789" ht="30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1"/>
      <c r="AP789" s="1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</row>
    <row r="790" ht="30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1"/>
      <c r="AP790" s="1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</row>
    <row r="791" ht="30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1"/>
      <c r="AP791" s="1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</row>
    <row r="792" ht="30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1"/>
      <c r="AP792" s="1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</row>
    <row r="793" ht="30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1"/>
      <c r="AP793" s="1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</row>
    <row r="794" ht="30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1"/>
      <c r="AP794" s="1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</row>
    <row r="795" ht="30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1"/>
      <c r="AP795" s="1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</row>
    <row r="796" ht="30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1"/>
      <c r="AP796" s="1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</row>
    <row r="797" ht="30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1"/>
      <c r="AP797" s="1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</row>
    <row r="798" ht="30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1"/>
      <c r="AP798" s="1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</row>
    <row r="799" ht="30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1"/>
      <c r="AP799" s="1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</row>
    <row r="800" ht="30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1"/>
      <c r="AP800" s="1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</row>
    <row r="801" ht="30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1"/>
      <c r="AP801" s="1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</row>
    <row r="802" ht="30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1"/>
      <c r="AP802" s="1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</row>
    <row r="803" ht="30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1"/>
      <c r="AP803" s="1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</row>
    <row r="804" ht="30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1"/>
      <c r="AP804" s="1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</row>
    <row r="805" ht="30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1"/>
      <c r="AP805" s="1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</row>
    <row r="806" ht="30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1"/>
      <c r="AP806" s="1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</row>
    <row r="807" ht="30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1"/>
      <c r="AP807" s="1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</row>
    <row r="808" ht="30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1"/>
      <c r="AP808" s="1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</row>
    <row r="809" ht="30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1"/>
      <c r="AP809" s="1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</row>
    <row r="810" ht="30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1"/>
      <c r="AP810" s="1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</row>
    <row r="811" ht="30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1"/>
      <c r="AP811" s="1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</row>
    <row r="812" ht="30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1"/>
      <c r="AP812" s="1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</row>
    <row r="813" ht="30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1"/>
      <c r="AP813" s="1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</row>
    <row r="814" ht="30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1"/>
      <c r="AP814" s="1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</row>
    <row r="815" ht="30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1"/>
      <c r="AP815" s="1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</row>
    <row r="816" ht="30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1"/>
      <c r="AP816" s="1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</row>
    <row r="817" ht="30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1"/>
      <c r="AP817" s="1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</row>
    <row r="818" ht="30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1"/>
      <c r="AP818" s="1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</row>
    <row r="819" ht="30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1"/>
      <c r="AP819" s="1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</row>
    <row r="820" ht="30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1"/>
      <c r="AP820" s="1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</row>
    <row r="821" ht="30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1"/>
      <c r="AP821" s="1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</row>
    <row r="822" ht="30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1"/>
      <c r="AP822" s="1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</row>
    <row r="823" ht="30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1"/>
      <c r="AP823" s="1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</row>
    <row r="824" ht="30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1"/>
      <c r="AP824" s="1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</row>
    <row r="825" ht="30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1"/>
      <c r="AP825" s="1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</row>
    <row r="826" ht="30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1"/>
      <c r="AP826" s="1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</row>
    <row r="827" ht="30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1"/>
      <c r="AP827" s="1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</row>
    <row r="828" ht="30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1"/>
      <c r="AP828" s="1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</row>
    <row r="829" ht="30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1"/>
      <c r="AP829" s="1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</row>
    <row r="830" ht="30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1"/>
      <c r="AP830" s="1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</row>
    <row r="831" ht="30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1"/>
      <c r="AP831" s="1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</row>
    <row r="832" ht="30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1"/>
      <c r="AP832" s="1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</row>
    <row r="833" ht="30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1"/>
      <c r="AP833" s="1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</row>
    <row r="834" ht="30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1"/>
      <c r="AP834" s="1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</row>
    <row r="835" ht="30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1"/>
      <c r="AP835" s="1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</row>
    <row r="836" ht="30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1"/>
      <c r="AP836" s="1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</row>
    <row r="837" ht="30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1"/>
      <c r="AP837" s="1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</row>
    <row r="838" ht="30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1"/>
      <c r="AP838" s="1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</row>
    <row r="839" ht="30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1"/>
      <c r="AP839" s="1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</row>
    <row r="840" ht="30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1"/>
      <c r="AP840" s="1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</row>
    <row r="841" ht="30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1"/>
      <c r="AP841" s="1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</row>
    <row r="842" ht="30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1"/>
      <c r="AP842" s="1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</row>
    <row r="843" ht="30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1"/>
      <c r="AP843" s="1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</row>
    <row r="844" ht="30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1"/>
      <c r="AP844" s="1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</row>
    <row r="845" ht="30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1"/>
      <c r="AP845" s="1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</row>
    <row r="846" ht="30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1"/>
      <c r="AP846" s="1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</row>
    <row r="847" ht="30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1"/>
      <c r="AP847" s="1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</row>
    <row r="848" ht="30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1"/>
      <c r="AP848" s="1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</row>
    <row r="849" ht="30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1"/>
      <c r="AP849" s="1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</row>
    <row r="850" ht="30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1"/>
      <c r="AP850" s="1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</row>
    <row r="851" ht="30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1"/>
      <c r="AP851" s="1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</row>
    <row r="852" ht="30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1"/>
      <c r="AP852" s="1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</row>
    <row r="853" ht="30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1"/>
      <c r="AP853" s="1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</row>
    <row r="854" ht="30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1"/>
      <c r="AP854" s="1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</row>
    <row r="855" ht="30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1"/>
      <c r="AP855" s="1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</row>
    <row r="856" ht="30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1"/>
      <c r="AP856" s="1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</row>
    <row r="857" ht="30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1"/>
      <c r="AP857" s="1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</row>
    <row r="858" ht="30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1"/>
      <c r="AP858" s="1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</row>
    <row r="859" ht="30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1"/>
      <c r="AP859" s="1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</row>
    <row r="860" ht="30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1"/>
      <c r="AP860" s="1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</row>
    <row r="861" ht="30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1"/>
      <c r="AP861" s="1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</row>
    <row r="862" ht="30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1"/>
      <c r="AP862" s="1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</row>
    <row r="863" ht="30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1"/>
      <c r="AP863" s="1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</row>
    <row r="864" ht="30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1"/>
      <c r="AP864" s="1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</row>
    <row r="865" ht="30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1"/>
      <c r="AP865" s="1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</row>
    <row r="866" ht="30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1"/>
      <c r="AP866" s="1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</row>
    <row r="867" ht="30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1"/>
      <c r="AP867" s="1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</row>
    <row r="868" ht="30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1"/>
      <c r="AP868" s="1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</row>
    <row r="869" ht="30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1"/>
      <c r="AP869" s="1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</row>
    <row r="870" ht="30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1"/>
      <c r="AP870" s="1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</row>
    <row r="871" ht="30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1"/>
      <c r="AP871" s="1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</row>
    <row r="872" ht="30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1"/>
      <c r="AP872" s="1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</row>
    <row r="873" ht="30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1"/>
      <c r="AP873" s="1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</row>
    <row r="874" ht="30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1"/>
      <c r="AP874" s="1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</row>
    <row r="875" ht="30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1"/>
      <c r="AP875" s="1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</row>
    <row r="876" ht="30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1"/>
      <c r="AP876" s="1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</row>
    <row r="877" ht="30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1"/>
      <c r="AP877" s="1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</row>
    <row r="878" ht="30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1"/>
      <c r="AP878" s="1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</row>
    <row r="879" ht="30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1"/>
      <c r="AP879" s="1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</row>
    <row r="880" ht="30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1"/>
      <c r="AP880" s="1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</row>
    <row r="881" ht="30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1"/>
      <c r="AP881" s="1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</row>
    <row r="882" ht="30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1"/>
      <c r="AP882" s="1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</row>
    <row r="883" ht="30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1"/>
      <c r="AP883" s="1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</row>
    <row r="884" ht="30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1"/>
      <c r="AP884" s="1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</row>
    <row r="885" ht="30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1"/>
      <c r="AP885" s="1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</row>
    <row r="886" ht="30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1"/>
      <c r="AP886" s="1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</row>
    <row r="887" ht="30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1"/>
      <c r="AP887" s="1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</row>
    <row r="888" ht="30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1"/>
      <c r="AP888" s="1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</row>
    <row r="889" ht="30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1"/>
      <c r="AP889" s="1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</row>
    <row r="890" ht="30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1"/>
      <c r="AP890" s="1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</row>
    <row r="891" ht="30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1"/>
      <c r="AP891" s="1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</row>
    <row r="892" ht="30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1"/>
      <c r="AP892" s="1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</row>
    <row r="893" ht="30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1"/>
      <c r="AP893" s="1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</row>
    <row r="894" ht="30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1"/>
      <c r="AP894" s="1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</row>
    <row r="895" ht="30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1"/>
      <c r="AP895" s="1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</row>
    <row r="896" ht="30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1"/>
      <c r="AP896" s="1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</row>
    <row r="897" ht="30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1"/>
      <c r="AP897" s="1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</row>
    <row r="898" ht="30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1"/>
      <c r="AP898" s="1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</row>
    <row r="899" ht="30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1"/>
      <c r="AP899" s="1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</row>
    <row r="900" ht="30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1"/>
      <c r="AP900" s="1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</row>
    <row r="901" ht="30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1"/>
      <c r="AP901" s="1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</row>
    <row r="902" ht="30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1"/>
      <c r="AP902" s="1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</row>
    <row r="903" ht="30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1"/>
      <c r="AP903" s="1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</row>
    <row r="904" ht="30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1"/>
      <c r="AP904" s="1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</row>
    <row r="905" ht="30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1"/>
      <c r="AP905" s="1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</row>
    <row r="906" ht="30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1"/>
      <c r="AP906" s="1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</row>
    <row r="907" ht="30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1"/>
      <c r="AP907" s="1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</row>
    <row r="908" ht="30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1"/>
      <c r="AP908" s="1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</row>
    <row r="909" ht="30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1"/>
      <c r="AP909" s="1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</row>
    <row r="910" ht="30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1"/>
      <c r="AP910" s="1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</row>
    <row r="911" ht="30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1"/>
      <c r="AP911" s="1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</row>
    <row r="912" ht="30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1"/>
      <c r="AP912" s="1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</row>
    <row r="913" ht="30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1"/>
      <c r="AP913" s="1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</row>
    <row r="914" ht="30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1"/>
      <c r="AP914" s="1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</row>
    <row r="915" ht="30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1"/>
      <c r="AP915" s="1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</row>
    <row r="916" ht="30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1"/>
      <c r="AP916" s="1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</row>
    <row r="917" ht="30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1"/>
      <c r="AP917" s="1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</row>
    <row r="918" ht="30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1"/>
      <c r="AP918" s="1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</row>
    <row r="919" ht="30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1"/>
      <c r="AP919" s="1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</row>
    <row r="920" ht="30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1"/>
      <c r="AP920" s="1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</row>
    <row r="921" ht="30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1"/>
      <c r="AP921" s="1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</row>
    <row r="922" ht="30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1"/>
      <c r="AP922" s="1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</row>
    <row r="923" ht="30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1"/>
      <c r="AP923" s="1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</row>
    <row r="924" ht="30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1"/>
      <c r="AP924" s="1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</row>
    <row r="925" ht="30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1"/>
      <c r="AP925" s="1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</row>
    <row r="926" ht="30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1"/>
      <c r="AP926" s="1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</row>
    <row r="927" ht="30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1"/>
      <c r="AP927" s="1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</row>
    <row r="928" ht="30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1"/>
      <c r="AP928" s="1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</row>
    <row r="929" ht="30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1"/>
      <c r="AP929" s="1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</row>
    <row r="930" ht="30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1"/>
      <c r="AP930" s="1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</row>
    <row r="931" ht="30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1"/>
      <c r="AP931" s="1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</row>
    <row r="932" ht="30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1"/>
      <c r="AP932" s="1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</row>
    <row r="933" ht="30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1"/>
      <c r="AP933" s="1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</row>
    <row r="934" ht="30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1"/>
      <c r="AP934" s="1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</row>
    <row r="935" ht="30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1"/>
      <c r="AP935" s="1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</row>
    <row r="936" ht="30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1"/>
      <c r="AP936" s="1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</row>
    <row r="937" ht="30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1"/>
      <c r="AP937" s="1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</row>
    <row r="938" ht="30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1"/>
      <c r="AP938" s="1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</row>
    <row r="939" ht="30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1"/>
      <c r="AP939" s="1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</row>
    <row r="940" ht="30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1"/>
      <c r="AP940" s="1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</row>
    <row r="941" ht="30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1"/>
      <c r="AP941" s="1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</row>
    <row r="942" ht="30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1"/>
      <c r="AP942" s="1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</row>
    <row r="943" ht="30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1"/>
      <c r="AP943" s="1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</row>
    <row r="944" ht="30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1"/>
      <c r="AP944" s="1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</row>
    <row r="945" ht="30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1"/>
      <c r="AP945" s="1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</row>
    <row r="946" ht="30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1"/>
      <c r="AP946" s="1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</row>
    <row r="947" ht="30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1"/>
      <c r="AP947" s="1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</row>
    <row r="948" ht="30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1"/>
      <c r="AP948" s="1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</row>
    <row r="949" ht="30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1"/>
      <c r="AP949" s="1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</row>
    <row r="950" ht="30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1"/>
      <c r="AP950" s="1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</row>
    <row r="951" ht="30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1"/>
      <c r="AP951" s="1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</row>
    <row r="952" ht="30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1"/>
      <c r="AP952" s="1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</row>
    <row r="953" ht="30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1"/>
      <c r="AP953" s="1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</row>
    <row r="954" ht="30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1"/>
      <c r="AP954" s="1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</row>
    <row r="955" ht="30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1"/>
      <c r="AP955" s="1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</row>
    <row r="956" ht="30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1"/>
      <c r="AP956" s="1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</row>
    <row r="957" ht="30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1"/>
      <c r="AP957" s="1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</row>
    <row r="958" ht="30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1"/>
      <c r="AP958" s="1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</row>
    <row r="959" ht="30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1"/>
      <c r="AP959" s="1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</row>
    <row r="960" ht="30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1"/>
      <c r="AP960" s="1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</row>
    <row r="961" ht="30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1"/>
      <c r="AP961" s="1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</row>
    <row r="962" ht="30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1"/>
      <c r="AP962" s="1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</row>
    <row r="963" ht="30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1"/>
      <c r="AP963" s="1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</row>
    <row r="964" ht="30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1"/>
      <c r="AP964" s="1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</row>
    <row r="965" ht="30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1"/>
      <c r="AP965" s="1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</row>
    <row r="966" ht="30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1"/>
      <c r="AP966" s="1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</row>
    <row r="967" ht="30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1"/>
      <c r="AP967" s="1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</row>
    <row r="968" ht="30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1"/>
      <c r="AP968" s="1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</row>
    <row r="969" ht="30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1"/>
      <c r="AP969" s="1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</row>
    <row r="970" ht="30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1"/>
      <c r="AP970" s="1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</row>
    <row r="971" ht="30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1"/>
      <c r="AP971" s="1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</row>
    <row r="972" ht="30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1"/>
      <c r="AP972" s="1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</row>
    <row r="973" ht="30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1"/>
      <c r="AP973" s="1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</row>
    <row r="974" ht="30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1"/>
      <c r="AP974" s="1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</row>
    <row r="975" ht="30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1"/>
      <c r="AP975" s="1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</row>
    <row r="976" ht="30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1"/>
      <c r="AP976" s="1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</row>
    <row r="977" ht="30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1"/>
      <c r="AP977" s="1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</row>
    <row r="978" ht="30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1"/>
      <c r="AP978" s="1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</row>
    <row r="979" ht="30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1"/>
      <c r="AP979" s="1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</row>
    <row r="980" ht="30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1"/>
      <c r="AP980" s="1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</row>
    <row r="981" ht="30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1"/>
      <c r="AP981" s="1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</row>
    <row r="982" ht="30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1"/>
      <c r="AP982" s="1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</row>
    <row r="983" ht="30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1"/>
      <c r="AP983" s="1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</row>
    <row r="984" ht="30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1"/>
      <c r="AP984" s="1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</row>
    <row r="985" ht="30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1"/>
      <c r="AP985" s="1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</row>
    <row r="986" ht="30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1"/>
      <c r="AP986" s="1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</row>
    <row r="987" ht="30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1"/>
      <c r="AP987" s="1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</row>
    <row r="988" ht="30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1"/>
      <c r="AP988" s="1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</row>
    <row r="989" ht="30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1"/>
      <c r="AP989" s="1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</row>
    <row r="990" ht="30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1"/>
      <c r="AP990" s="1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</row>
    <row r="991" ht="30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1"/>
      <c r="AP991" s="1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</row>
    <row r="992" ht="30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1"/>
      <c r="AP992" s="1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</row>
    <row r="993" ht="30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1"/>
      <c r="AP993" s="1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</row>
    <row r="994" ht="30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1"/>
      <c r="AP994" s="1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</row>
    <row r="995" ht="30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1"/>
      <c r="AP995" s="1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</row>
    <row r="996" ht="30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1"/>
      <c r="AP996" s="1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</row>
    <row r="997" ht="30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1"/>
      <c r="AP997" s="1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</row>
    <row r="998" ht="30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1"/>
      <c r="AP998" s="1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</row>
    <row r="999" ht="30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1"/>
      <c r="AP999" s="1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</row>
    <row r="1000" ht="30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1"/>
      <c r="AP1000" s="1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</row>
  </sheetData>
  <mergeCells count="549">
    <mergeCell ref="CA20:CB20"/>
    <mergeCell ref="CC20:CD20"/>
    <mergeCell ref="CF20:CJ20"/>
    <mergeCell ref="BM20:BN20"/>
    <mergeCell ref="BO20:BP20"/>
    <mergeCell ref="BQ20:BR20"/>
    <mergeCell ref="BS20:BT20"/>
    <mergeCell ref="BU20:BV20"/>
    <mergeCell ref="BW20:BX20"/>
    <mergeCell ref="BY20:BZ20"/>
    <mergeCell ref="BC15:BD15"/>
    <mergeCell ref="BC16:BD16"/>
    <mergeCell ref="BC17:BD17"/>
    <mergeCell ref="BC18:BD18"/>
    <mergeCell ref="BC19:BD19"/>
    <mergeCell ref="BC20:BD20"/>
    <mergeCell ref="BC21:BD21"/>
    <mergeCell ref="BC13:BD13"/>
    <mergeCell ref="BE13:BJ13"/>
    <mergeCell ref="BC14:BD14"/>
    <mergeCell ref="BO14:BP14"/>
    <mergeCell ref="BQ14:BR14"/>
    <mergeCell ref="BS14:BT14"/>
    <mergeCell ref="BS15:BT15"/>
    <mergeCell ref="BW16:BX16"/>
    <mergeCell ref="BY16:BZ16"/>
    <mergeCell ref="CA16:CB16"/>
    <mergeCell ref="CC16:CD16"/>
    <mergeCell ref="CF16:CJ16"/>
    <mergeCell ref="BO15:BP15"/>
    <mergeCell ref="BQ15:BR15"/>
    <mergeCell ref="BM16:BN16"/>
    <mergeCell ref="BO16:BP16"/>
    <mergeCell ref="BQ16:BR16"/>
    <mergeCell ref="BS16:BT16"/>
    <mergeCell ref="BU16:BV16"/>
    <mergeCell ref="CA17:CB17"/>
    <mergeCell ref="CC17:CD17"/>
    <mergeCell ref="CF17:CJ17"/>
    <mergeCell ref="BM17:BN17"/>
    <mergeCell ref="BO17:BP17"/>
    <mergeCell ref="BQ17:BR17"/>
    <mergeCell ref="BS17:BT17"/>
    <mergeCell ref="BU17:BV17"/>
    <mergeCell ref="BW17:BX17"/>
    <mergeCell ref="BY17:BZ17"/>
    <mergeCell ref="CA21:CB21"/>
    <mergeCell ref="CC21:CD21"/>
    <mergeCell ref="CF21:CJ21"/>
    <mergeCell ref="BM21:BN21"/>
    <mergeCell ref="BO21:BP21"/>
    <mergeCell ref="BQ21:BR21"/>
    <mergeCell ref="BS21:BT21"/>
    <mergeCell ref="BU21:BV21"/>
    <mergeCell ref="BW21:BX21"/>
    <mergeCell ref="BY21:BZ21"/>
    <mergeCell ref="C8:E8"/>
    <mergeCell ref="F8:G8"/>
    <mergeCell ref="I8:K8"/>
    <mergeCell ref="L8:M8"/>
    <mergeCell ref="O8:Q8"/>
    <mergeCell ref="R8:S8"/>
    <mergeCell ref="X8:Y8"/>
    <mergeCell ref="BM13:BN13"/>
    <mergeCell ref="BO13:BP13"/>
    <mergeCell ref="BQ13:BR13"/>
    <mergeCell ref="BS13:BT13"/>
    <mergeCell ref="BU13:BV13"/>
    <mergeCell ref="BW13:BX13"/>
    <mergeCell ref="BY13:BZ13"/>
    <mergeCell ref="CA13:CB13"/>
    <mergeCell ref="CF13:CJ13"/>
    <mergeCell ref="U8:W8"/>
    <mergeCell ref="B12:Y12"/>
    <mergeCell ref="BC12:CD12"/>
    <mergeCell ref="B13:C13"/>
    <mergeCell ref="D13:I13"/>
    <mergeCell ref="J13:K13"/>
    <mergeCell ref="L13:M13"/>
    <mergeCell ref="CC13:CD13"/>
    <mergeCell ref="R6:S6"/>
    <mergeCell ref="U6:W6"/>
    <mergeCell ref="U7:W7"/>
    <mergeCell ref="X7:Y7"/>
    <mergeCell ref="B1:Y1"/>
    <mergeCell ref="B5:Y5"/>
    <mergeCell ref="F6:G6"/>
    <mergeCell ref="I6:K6"/>
    <mergeCell ref="L6:M6"/>
    <mergeCell ref="O6:Q6"/>
    <mergeCell ref="X6:Y6"/>
    <mergeCell ref="C6:E6"/>
    <mergeCell ref="C7:E7"/>
    <mergeCell ref="F7:G7"/>
    <mergeCell ref="I7:K7"/>
    <mergeCell ref="L7:M7"/>
    <mergeCell ref="O7:Q7"/>
    <mergeCell ref="R7:S7"/>
    <mergeCell ref="R13:S13"/>
    <mergeCell ref="T13:U13"/>
    <mergeCell ref="R14:S14"/>
    <mergeCell ref="T14:U14"/>
    <mergeCell ref="V13:W13"/>
    <mergeCell ref="X13:Y13"/>
    <mergeCell ref="V14:W14"/>
    <mergeCell ref="X14:Y14"/>
    <mergeCell ref="BU14:BV14"/>
    <mergeCell ref="BW14:BX14"/>
    <mergeCell ref="BY14:BZ14"/>
    <mergeCell ref="CA14:CB14"/>
    <mergeCell ref="CC14:CD14"/>
    <mergeCell ref="CF14:CJ14"/>
    <mergeCell ref="BM14:BN14"/>
    <mergeCell ref="BM15:BN15"/>
    <mergeCell ref="BU15:BV15"/>
    <mergeCell ref="BW15:BX15"/>
    <mergeCell ref="BY15:BZ15"/>
    <mergeCell ref="CA15:CB15"/>
    <mergeCell ref="CC15:CD15"/>
    <mergeCell ref="CF15:CJ15"/>
    <mergeCell ref="L17:M17"/>
    <mergeCell ref="N17:O17"/>
    <mergeCell ref="P17:Q17"/>
    <mergeCell ref="R17:S17"/>
    <mergeCell ref="T17:U17"/>
    <mergeCell ref="V17:W17"/>
    <mergeCell ref="X17:Y17"/>
    <mergeCell ref="J17:K17"/>
    <mergeCell ref="J18:K18"/>
    <mergeCell ref="L18:M18"/>
    <mergeCell ref="N18:O18"/>
    <mergeCell ref="P18:Q18"/>
    <mergeCell ref="R18:S18"/>
    <mergeCell ref="T18:U18"/>
    <mergeCell ref="CA18:CB18"/>
    <mergeCell ref="CC18:CD18"/>
    <mergeCell ref="CF18:CJ18"/>
    <mergeCell ref="BM18:BN18"/>
    <mergeCell ref="BO18:BP18"/>
    <mergeCell ref="BQ18:BR18"/>
    <mergeCell ref="BS18:BT18"/>
    <mergeCell ref="BU18:BV18"/>
    <mergeCell ref="BW18:BX18"/>
    <mergeCell ref="BY18:BZ18"/>
    <mergeCell ref="CA19:CB19"/>
    <mergeCell ref="CC19:CD19"/>
    <mergeCell ref="CF19:CJ19"/>
    <mergeCell ref="BM19:BN19"/>
    <mergeCell ref="BO19:BP19"/>
    <mergeCell ref="BQ19:BR19"/>
    <mergeCell ref="BS19:BT19"/>
    <mergeCell ref="BU19:BV19"/>
    <mergeCell ref="BW19:BX19"/>
    <mergeCell ref="BY19:BZ19"/>
    <mergeCell ref="V20:W20"/>
    <mergeCell ref="X20:Y20"/>
    <mergeCell ref="L21:M21"/>
    <mergeCell ref="N21:O21"/>
    <mergeCell ref="P21:Q21"/>
    <mergeCell ref="R21:S21"/>
    <mergeCell ref="X21:Y21"/>
    <mergeCell ref="T21:U21"/>
    <mergeCell ref="V21:W21"/>
    <mergeCell ref="BC22:BD22"/>
    <mergeCell ref="BM22:BN22"/>
    <mergeCell ref="BO22:BP22"/>
    <mergeCell ref="BQ22:BR22"/>
    <mergeCell ref="BS22:BT22"/>
    <mergeCell ref="BM23:BN23"/>
    <mergeCell ref="BO23:BP23"/>
    <mergeCell ref="BC24:BD24"/>
    <mergeCell ref="BM24:BN24"/>
    <mergeCell ref="BO24:BP24"/>
    <mergeCell ref="BC25:BD25"/>
    <mergeCell ref="BM25:BN25"/>
    <mergeCell ref="BO25:BP25"/>
    <mergeCell ref="BQ23:BR23"/>
    <mergeCell ref="BS23:BT23"/>
    <mergeCell ref="BQ24:BR24"/>
    <mergeCell ref="BS24:BT24"/>
    <mergeCell ref="BQ25:BR25"/>
    <mergeCell ref="BS25:BT25"/>
    <mergeCell ref="BU23:BV23"/>
    <mergeCell ref="BW23:BX23"/>
    <mergeCell ref="BU24:BV24"/>
    <mergeCell ref="BW24:BX24"/>
    <mergeCell ref="BU25:BV25"/>
    <mergeCell ref="BW25:BX25"/>
    <mergeCell ref="BY23:BZ23"/>
    <mergeCell ref="CA23:CB23"/>
    <mergeCell ref="BY24:BZ24"/>
    <mergeCell ref="CA24:CB24"/>
    <mergeCell ref="CC24:CD24"/>
    <mergeCell ref="BY25:BZ25"/>
    <mergeCell ref="CA25:CB25"/>
    <mergeCell ref="CC25:CD25"/>
    <mergeCell ref="CF22:CJ22"/>
    <mergeCell ref="CF23:CJ23"/>
    <mergeCell ref="CF24:CJ24"/>
    <mergeCell ref="CF25:CJ25"/>
    <mergeCell ref="BU22:BV22"/>
    <mergeCell ref="BW22:BX22"/>
    <mergeCell ref="BY22:BZ22"/>
    <mergeCell ref="CA22:CB22"/>
    <mergeCell ref="CC22:CD22"/>
    <mergeCell ref="BC23:BD23"/>
    <mergeCell ref="CC23:CD23"/>
    <mergeCell ref="B15:C15"/>
    <mergeCell ref="B16:C16"/>
    <mergeCell ref="B17:C17"/>
    <mergeCell ref="B18:C18"/>
    <mergeCell ref="B19:C19"/>
    <mergeCell ref="B20:C20"/>
    <mergeCell ref="B21:C21"/>
    <mergeCell ref="T23:U23"/>
    <mergeCell ref="V23:W23"/>
    <mergeCell ref="X23:Y23"/>
    <mergeCell ref="B22:C22"/>
    <mergeCell ref="B23:C23"/>
    <mergeCell ref="J23:K23"/>
    <mergeCell ref="L23:M23"/>
    <mergeCell ref="N23:O23"/>
    <mergeCell ref="P23:Q23"/>
    <mergeCell ref="R23:S23"/>
    <mergeCell ref="W76:Z76"/>
    <mergeCell ref="W77:Z77"/>
    <mergeCell ref="W61:Z61"/>
    <mergeCell ref="W62:Z62"/>
    <mergeCell ref="Q74:Z74"/>
    <mergeCell ref="Q75:T75"/>
    <mergeCell ref="W75:Z75"/>
    <mergeCell ref="Q76:T76"/>
    <mergeCell ref="Q77:T77"/>
    <mergeCell ref="Q78:T78"/>
    <mergeCell ref="W78:Z78"/>
    <mergeCell ref="Q79:T79"/>
    <mergeCell ref="W79:Z79"/>
    <mergeCell ref="Q80:T80"/>
    <mergeCell ref="W80:Z80"/>
    <mergeCell ref="Q84:Z84"/>
    <mergeCell ref="Q88:T88"/>
    <mergeCell ref="Q89:T89"/>
    <mergeCell ref="Q90:T90"/>
    <mergeCell ref="W89:Z89"/>
    <mergeCell ref="W90:Z90"/>
    <mergeCell ref="Q85:T85"/>
    <mergeCell ref="W85:Z85"/>
    <mergeCell ref="Q86:T86"/>
    <mergeCell ref="W86:Z86"/>
    <mergeCell ref="Q87:T87"/>
    <mergeCell ref="W87:Z87"/>
    <mergeCell ref="W88:Z88"/>
    <mergeCell ref="D60:G60"/>
    <mergeCell ref="J60:M60"/>
    <mergeCell ref="D61:G61"/>
    <mergeCell ref="J61:M61"/>
    <mergeCell ref="D62:G62"/>
    <mergeCell ref="J62:M62"/>
    <mergeCell ref="B70:C70"/>
    <mergeCell ref="D77:G77"/>
    <mergeCell ref="D78:G78"/>
    <mergeCell ref="D79:G79"/>
    <mergeCell ref="D80:G80"/>
    <mergeCell ref="D70:F70"/>
    <mergeCell ref="D74:M74"/>
    <mergeCell ref="D75:G75"/>
    <mergeCell ref="J75:M75"/>
    <mergeCell ref="D76:G76"/>
    <mergeCell ref="J76:M76"/>
    <mergeCell ref="J77:M77"/>
    <mergeCell ref="D86:G86"/>
    <mergeCell ref="D87:G87"/>
    <mergeCell ref="D88:G88"/>
    <mergeCell ref="D89:G89"/>
    <mergeCell ref="D90:G90"/>
    <mergeCell ref="J78:M78"/>
    <mergeCell ref="J79:M79"/>
    <mergeCell ref="J80:M80"/>
    <mergeCell ref="D84:M84"/>
    <mergeCell ref="D85:G85"/>
    <mergeCell ref="J85:M85"/>
    <mergeCell ref="J86:M86"/>
    <mergeCell ref="J95:M95"/>
    <mergeCell ref="J96:M96"/>
    <mergeCell ref="J100:M100"/>
    <mergeCell ref="B111:Z111"/>
    <mergeCell ref="B112:I112"/>
    <mergeCell ref="J112:K112"/>
    <mergeCell ref="B113:I113"/>
    <mergeCell ref="J113:K113"/>
    <mergeCell ref="J114:K114"/>
    <mergeCell ref="L19:M19"/>
    <mergeCell ref="N19:O19"/>
    <mergeCell ref="P19:Q19"/>
    <mergeCell ref="R19:S19"/>
    <mergeCell ref="T19:U19"/>
    <mergeCell ref="V19:W19"/>
    <mergeCell ref="X19:Y19"/>
    <mergeCell ref="J19:K19"/>
    <mergeCell ref="J20:K20"/>
    <mergeCell ref="L20:M20"/>
    <mergeCell ref="N20:O20"/>
    <mergeCell ref="P20:Q20"/>
    <mergeCell ref="R20:S20"/>
    <mergeCell ref="T20:U20"/>
    <mergeCell ref="L15:M15"/>
    <mergeCell ref="N15:O15"/>
    <mergeCell ref="R15:S15"/>
    <mergeCell ref="T15:U15"/>
    <mergeCell ref="V15:W15"/>
    <mergeCell ref="X15:Y15"/>
    <mergeCell ref="N13:O13"/>
    <mergeCell ref="P13:Q13"/>
    <mergeCell ref="B14:C14"/>
    <mergeCell ref="L14:M14"/>
    <mergeCell ref="N14:O14"/>
    <mergeCell ref="P14:Q14"/>
    <mergeCell ref="P15:Q15"/>
    <mergeCell ref="T16:U16"/>
    <mergeCell ref="V16:W16"/>
    <mergeCell ref="X16:Y16"/>
    <mergeCell ref="J14:K14"/>
    <mergeCell ref="J15:K15"/>
    <mergeCell ref="J16:K16"/>
    <mergeCell ref="L16:M16"/>
    <mergeCell ref="N16:O16"/>
    <mergeCell ref="P16:Q16"/>
    <mergeCell ref="R16:S16"/>
    <mergeCell ref="V18:W18"/>
    <mergeCell ref="X18:Y18"/>
    <mergeCell ref="V22:W22"/>
    <mergeCell ref="X22:Y22"/>
    <mergeCell ref="L24:M24"/>
    <mergeCell ref="N24:O24"/>
    <mergeCell ref="V24:W24"/>
    <mergeCell ref="X24:Y24"/>
    <mergeCell ref="J21:K21"/>
    <mergeCell ref="L22:M22"/>
    <mergeCell ref="N22:O22"/>
    <mergeCell ref="P22:Q22"/>
    <mergeCell ref="R22:S22"/>
    <mergeCell ref="T22:U22"/>
    <mergeCell ref="T24:U24"/>
    <mergeCell ref="X25:Y25"/>
    <mergeCell ref="B27:Z27"/>
    <mergeCell ref="AC32:AN32"/>
    <mergeCell ref="AP32:BA32"/>
    <mergeCell ref="P24:Q24"/>
    <mergeCell ref="R24:S24"/>
    <mergeCell ref="N25:O25"/>
    <mergeCell ref="P25:Q25"/>
    <mergeCell ref="R25:S25"/>
    <mergeCell ref="T25:U25"/>
    <mergeCell ref="V25:W25"/>
    <mergeCell ref="D37:G37"/>
    <mergeCell ref="D38:G38"/>
    <mergeCell ref="D39:G39"/>
    <mergeCell ref="J38:M38"/>
    <mergeCell ref="J39:M39"/>
    <mergeCell ref="Q41:T41"/>
    <mergeCell ref="W41:Z41"/>
    <mergeCell ref="B24:C24"/>
    <mergeCell ref="B25:C25"/>
    <mergeCell ref="B32:C32"/>
    <mergeCell ref="D32:F32"/>
    <mergeCell ref="J22:K22"/>
    <mergeCell ref="J24:K24"/>
    <mergeCell ref="J25:K25"/>
    <mergeCell ref="L25:M25"/>
    <mergeCell ref="L34:M34"/>
    <mergeCell ref="D36:M36"/>
    <mergeCell ref="J37:M37"/>
    <mergeCell ref="D40:G40"/>
    <mergeCell ref="J40:M40"/>
    <mergeCell ref="D41:G41"/>
    <mergeCell ref="J41:M41"/>
    <mergeCell ref="D42:G42"/>
    <mergeCell ref="J42:M42"/>
    <mergeCell ref="D46:M46"/>
    <mergeCell ref="D50:G50"/>
    <mergeCell ref="D51:G51"/>
    <mergeCell ref="D52:G52"/>
    <mergeCell ref="D47:G47"/>
    <mergeCell ref="J47:M47"/>
    <mergeCell ref="D48:G48"/>
    <mergeCell ref="J48:M48"/>
    <mergeCell ref="D49:G49"/>
    <mergeCell ref="J49:M49"/>
    <mergeCell ref="J50:M50"/>
    <mergeCell ref="J58:M58"/>
    <mergeCell ref="J59:M59"/>
    <mergeCell ref="J51:M51"/>
    <mergeCell ref="J52:M52"/>
    <mergeCell ref="D56:M56"/>
    <mergeCell ref="D57:G57"/>
    <mergeCell ref="J57:M57"/>
    <mergeCell ref="D58:G58"/>
    <mergeCell ref="D59:G59"/>
    <mergeCell ref="W39:Z39"/>
    <mergeCell ref="W40:Z40"/>
    <mergeCell ref="Q36:Z36"/>
    <mergeCell ref="Q37:T37"/>
    <mergeCell ref="W37:Z37"/>
    <mergeCell ref="Q38:T38"/>
    <mergeCell ref="W38:Z38"/>
    <mergeCell ref="Q39:T39"/>
    <mergeCell ref="Q40:T40"/>
    <mergeCell ref="W48:Z48"/>
    <mergeCell ref="W49:Z49"/>
    <mergeCell ref="Q42:T42"/>
    <mergeCell ref="W42:Z42"/>
    <mergeCell ref="Q46:Z46"/>
    <mergeCell ref="Q47:T47"/>
    <mergeCell ref="W47:Z47"/>
    <mergeCell ref="Q48:T48"/>
    <mergeCell ref="Q49:T49"/>
    <mergeCell ref="Q50:T50"/>
    <mergeCell ref="W50:Z50"/>
    <mergeCell ref="Q51:T51"/>
    <mergeCell ref="W51:Z51"/>
    <mergeCell ref="Q52:T52"/>
    <mergeCell ref="W52:Z52"/>
    <mergeCell ref="Q56:Z56"/>
    <mergeCell ref="Q60:T60"/>
    <mergeCell ref="Q61:T61"/>
    <mergeCell ref="Q62:T62"/>
    <mergeCell ref="Q57:T57"/>
    <mergeCell ref="W57:Z57"/>
    <mergeCell ref="Q58:T58"/>
    <mergeCell ref="W58:Z58"/>
    <mergeCell ref="Q59:T59"/>
    <mergeCell ref="W59:Z59"/>
    <mergeCell ref="W60:Z60"/>
    <mergeCell ref="J87:M87"/>
    <mergeCell ref="J88:M88"/>
    <mergeCell ref="J89:M89"/>
    <mergeCell ref="J90:M90"/>
    <mergeCell ref="D94:M94"/>
    <mergeCell ref="D95:G95"/>
    <mergeCell ref="D96:G96"/>
    <mergeCell ref="D97:G97"/>
    <mergeCell ref="J97:M97"/>
    <mergeCell ref="D98:G98"/>
    <mergeCell ref="J98:M98"/>
    <mergeCell ref="D99:G99"/>
    <mergeCell ref="J99:M99"/>
    <mergeCell ref="D100:G100"/>
    <mergeCell ref="B152:I152"/>
    <mergeCell ref="J152:K152"/>
    <mergeCell ref="B153:I153"/>
    <mergeCell ref="J153:K153"/>
    <mergeCell ref="B154:I154"/>
    <mergeCell ref="J154:K154"/>
    <mergeCell ref="J155:K155"/>
    <mergeCell ref="B155:I155"/>
    <mergeCell ref="B156:I156"/>
    <mergeCell ref="J156:K156"/>
    <mergeCell ref="B157:I157"/>
    <mergeCell ref="J157:K157"/>
    <mergeCell ref="B158:I158"/>
    <mergeCell ref="J158:K158"/>
    <mergeCell ref="B159:I159"/>
    <mergeCell ref="J159:K159"/>
    <mergeCell ref="B160:I160"/>
    <mergeCell ref="J160:K160"/>
    <mergeCell ref="B161:I161"/>
    <mergeCell ref="J161:K161"/>
    <mergeCell ref="J162:K162"/>
    <mergeCell ref="B162:I162"/>
    <mergeCell ref="B163:I163"/>
    <mergeCell ref="J163:K163"/>
    <mergeCell ref="B164:I164"/>
    <mergeCell ref="J164:K164"/>
    <mergeCell ref="B167:Z167"/>
    <mergeCell ref="J168:K168"/>
    <mergeCell ref="B168:I168"/>
    <mergeCell ref="B169:I169"/>
    <mergeCell ref="J169:K169"/>
    <mergeCell ref="B170:I170"/>
    <mergeCell ref="J170:K170"/>
    <mergeCell ref="B171:I171"/>
    <mergeCell ref="J171:K171"/>
    <mergeCell ref="B172:I172"/>
    <mergeCell ref="J172:K172"/>
    <mergeCell ref="B173:I173"/>
    <mergeCell ref="J173:K173"/>
    <mergeCell ref="B174:I174"/>
    <mergeCell ref="J174:K174"/>
    <mergeCell ref="J175:K175"/>
    <mergeCell ref="B179:I179"/>
    <mergeCell ref="J179:K179"/>
    <mergeCell ref="B180:I180"/>
    <mergeCell ref="J180:K180"/>
    <mergeCell ref="B175:I175"/>
    <mergeCell ref="B176:I176"/>
    <mergeCell ref="J176:K176"/>
    <mergeCell ref="B177:I177"/>
    <mergeCell ref="J177:K177"/>
    <mergeCell ref="B178:I178"/>
    <mergeCell ref="J178:K178"/>
    <mergeCell ref="B114:I114"/>
    <mergeCell ref="B115:I115"/>
    <mergeCell ref="J115:K115"/>
    <mergeCell ref="B116:I116"/>
    <mergeCell ref="J116:K116"/>
    <mergeCell ref="B117:I117"/>
    <mergeCell ref="J117:K117"/>
    <mergeCell ref="B118:I118"/>
    <mergeCell ref="J118:K118"/>
    <mergeCell ref="B119:I119"/>
    <mergeCell ref="J119:K119"/>
    <mergeCell ref="B120:I120"/>
    <mergeCell ref="J120:K120"/>
    <mergeCell ref="J121:K121"/>
    <mergeCell ref="B121:I121"/>
    <mergeCell ref="B122:I122"/>
    <mergeCell ref="J122:K122"/>
    <mergeCell ref="B123:I123"/>
    <mergeCell ref="J123:K123"/>
    <mergeCell ref="B124:I124"/>
    <mergeCell ref="J124:K124"/>
    <mergeCell ref="B127:Z127"/>
    <mergeCell ref="B128:I128"/>
    <mergeCell ref="J128:K128"/>
    <mergeCell ref="B129:I129"/>
    <mergeCell ref="J129:K129"/>
    <mergeCell ref="B130:I130"/>
    <mergeCell ref="J130:K130"/>
    <mergeCell ref="B131:I131"/>
    <mergeCell ref="J131:K131"/>
    <mergeCell ref="B132:I132"/>
    <mergeCell ref="J132:K132"/>
    <mergeCell ref="B133:I133"/>
    <mergeCell ref="J133:K133"/>
    <mergeCell ref="J134:K134"/>
    <mergeCell ref="B134:I134"/>
    <mergeCell ref="B135:I135"/>
    <mergeCell ref="J135:K135"/>
    <mergeCell ref="B136:I136"/>
    <mergeCell ref="J136:K136"/>
    <mergeCell ref="B137:I137"/>
    <mergeCell ref="J137:K137"/>
    <mergeCell ref="B138:I138"/>
    <mergeCell ref="J138:K138"/>
    <mergeCell ref="B139:I139"/>
    <mergeCell ref="J139:K139"/>
    <mergeCell ref="B140:I140"/>
    <mergeCell ref="J140:K140"/>
    <mergeCell ref="B151:Z151"/>
  </mergeCells>
  <printOptions horizontalCentered="1"/>
  <pageMargins bottom="0.1968503937007874" footer="0.0" header="0.0" left="0.1968503937007874" right="0.1968503937007874" top="0.1968503937007874"/>
  <pageSetup paperSize="9" orientation="portrait"/>
  <rowBreaks count="2" manualBreakCount="2">
    <brk id="69" man="1"/>
    <brk id="26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hidden="1" min="1" max="1" width="2.86"/>
    <col customWidth="1" min="2" max="2" width="2.86"/>
    <col customWidth="1" min="3" max="3" width="18.86"/>
    <col customWidth="1" min="4" max="4" width="2.86"/>
    <col customWidth="1" min="5" max="9" width="10.86"/>
    <col customWidth="1" min="10" max="10" width="2.86"/>
    <col customWidth="1" min="11" max="11" width="12.29"/>
    <col customWidth="1" min="12" max="12" width="2.86"/>
    <col customWidth="1" min="13" max="13" width="10.86"/>
    <col customWidth="1" min="14" max="14" width="2.86"/>
    <col customWidth="1" min="15" max="15" width="18.86"/>
    <col customWidth="1" min="16" max="16" width="2.86"/>
    <col customWidth="1" min="17" max="21" width="10.86"/>
    <col customWidth="1" min="22" max="22" width="2.86"/>
    <col customWidth="1" min="23" max="23" width="12.29"/>
    <col customWidth="1" min="24" max="24" width="2.86"/>
    <col customWidth="1" min="25" max="25" width="3.86"/>
    <col customWidth="1" min="26" max="26" width="8.86"/>
    <col customWidth="1" min="27" max="27" width="34.29"/>
    <col customWidth="1" min="28" max="28" width="20.86"/>
    <col customWidth="1" min="29" max="29" width="5.14"/>
    <col customWidth="1" min="30" max="31" width="5.29"/>
    <col customWidth="1" min="32" max="33" width="30.86"/>
  </cols>
  <sheetData>
    <row r="1" ht="24.75" customHeight="1">
      <c r="A1" s="9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92"/>
      <c r="Z1" s="93" t="s">
        <v>66</v>
      </c>
      <c r="AA1" s="93" t="s">
        <v>67</v>
      </c>
      <c r="AB1" s="93" t="s">
        <v>68</v>
      </c>
      <c r="AC1" s="93" t="s">
        <v>69</v>
      </c>
      <c r="AD1" s="93" t="s">
        <v>70</v>
      </c>
      <c r="AE1" s="93" t="s">
        <v>71</v>
      </c>
      <c r="AF1" s="93" t="s">
        <v>72</v>
      </c>
      <c r="AG1" s="93" t="s">
        <v>73</v>
      </c>
    </row>
    <row r="2" ht="24.75" customHeight="1">
      <c r="A2" s="91"/>
      <c r="B2" s="94"/>
      <c r="C2" s="95" t="s">
        <v>67</v>
      </c>
      <c r="D2" s="96"/>
      <c r="E2" s="96"/>
      <c r="F2" s="96"/>
      <c r="G2" s="96"/>
      <c r="H2" s="96"/>
      <c r="I2" s="96"/>
      <c r="J2" s="96"/>
      <c r="K2" s="97" t="s">
        <v>68</v>
      </c>
      <c r="L2" s="98"/>
      <c r="M2" s="1"/>
      <c r="N2" s="94"/>
      <c r="O2" s="95" t="s">
        <v>67</v>
      </c>
      <c r="P2" s="96"/>
      <c r="Q2" s="96"/>
      <c r="R2" s="96"/>
      <c r="S2" s="96"/>
      <c r="T2" s="96"/>
      <c r="U2" s="96"/>
      <c r="V2" s="96"/>
      <c r="W2" s="97" t="s">
        <v>68</v>
      </c>
      <c r="X2" s="98"/>
      <c r="Y2" s="92"/>
      <c r="Z2" s="99">
        <v>1.0</v>
      </c>
      <c r="AA2" s="100" t="str">
        <f>'12'!B1</f>
        <v>F.P.F.M. - Taça São Paulo - 2026</v>
      </c>
      <c r="AB2" s="100" t="str">
        <f>'12'!B3</f>
        <v>Adulto -3ª Divisão - Círculo Militar</v>
      </c>
      <c r="AC2" s="101">
        <v>1.0</v>
      </c>
      <c r="AD2" s="101">
        <v>1.0</v>
      </c>
      <c r="AE2" s="101">
        <f>'12'!B37</f>
        <v>1</v>
      </c>
      <c r="AF2" s="100" t="str">
        <f>'12'!D37</f>
        <v> BRUNO VASC.-SPFC </v>
      </c>
      <c r="AG2" s="100" t="str">
        <f>'12'!J37</f>
        <v> DIEGO BANFI-SPFC </v>
      </c>
    </row>
    <row r="3" ht="24.75" customHeight="1">
      <c r="A3" s="102"/>
      <c r="B3" s="103"/>
      <c r="C3" s="104" t="str">
        <f>$AA$2</f>
        <v>F.P.F.M. - Taça São Paulo - 2026</v>
      </c>
      <c r="D3" s="105"/>
      <c r="E3" s="105"/>
      <c r="F3" s="105"/>
      <c r="G3" s="105"/>
      <c r="H3" s="105"/>
      <c r="I3" s="105"/>
      <c r="J3" s="105"/>
      <c r="K3" s="106" t="str">
        <f>$AB$2</f>
        <v>Adulto -3ª Divisão - Círculo Militar</v>
      </c>
      <c r="L3" s="107"/>
      <c r="M3" s="108"/>
      <c r="N3" s="109"/>
      <c r="O3" s="104" t="str">
        <f>$AA$3</f>
        <v>F.P.F.M. - Taça São Paulo - 2026</v>
      </c>
      <c r="P3" s="105"/>
      <c r="Q3" s="105"/>
      <c r="R3" s="105"/>
      <c r="S3" s="105"/>
      <c r="T3" s="105"/>
      <c r="U3" s="105"/>
      <c r="V3" s="105"/>
      <c r="W3" s="106" t="str">
        <f>$AB$3</f>
        <v>Adulto -3ª Divisão - Círculo Militar</v>
      </c>
      <c r="X3" s="107"/>
      <c r="Y3" s="110"/>
      <c r="Z3" s="99">
        <v>2.0</v>
      </c>
      <c r="AA3" s="100" t="str">
        <f t="shared" ref="AA3:AB3" si="1">AA2</f>
        <v>F.P.F.M. - Taça São Paulo - 2026</v>
      </c>
      <c r="AB3" s="100" t="str">
        <f t="shared" si="1"/>
        <v>Adulto -3ª Divisão - Círculo Militar</v>
      </c>
      <c r="AC3" s="101">
        <v>1.0</v>
      </c>
      <c r="AD3" s="101">
        <v>1.0</v>
      </c>
      <c r="AE3" s="101">
        <f>'12'!B38</f>
        <v>2</v>
      </c>
      <c r="AF3" s="100" t="str">
        <f>'12'!D38</f>
        <v> DUDA-SPFC </v>
      </c>
      <c r="AG3" s="100" t="str">
        <f>'12'!J38</f>
        <v> LEO RODRIGUES-SPFC </v>
      </c>
    </row>
    <row r="4" ht="24.75" customHeight="1">
      <c r="A4" s="91"/>
      <c r="B4" s="111"/>
      <c r="C4" s="112"/>
      <c r="D4" s="112"/>
      <c r="E4" s="113"/>
      <c r="F4" s="113"/>
      <c r="G4" s="113"/>
      <c r="H4" s="113"/>
      <c r="I4" s="113"/>
      <c r="J4" s="1"/>
      <c r="K4" s="1"/>
      <c r="L4" s="114"/>
      <c r="M4" s="1"/>
      <c r="N4" s="111"/>
      <c r="O4" s="112"/>
      <c r="P4" s="112"/>
      <c r="Q4" s="113"/>
      <c r="R4" s="113"/>
      <c r="S4" s="113"/>
      <c r="T4" s="113"/>
      <c r="U4" s="113"/>
      <c r="V4" s="1"/>
      <c r="W4" s="1"/>
      <c r="X4" s="114"/>
      <c r="Y4" s="92"/>
      <c r="Z4" s="99">
        <v>3.0</v>
      </c>
      <c r="AA4" s="100" t="str">
        <f t="shared" ref="AA4:AB4" si="2">AA3</f>
        <v>F.P.F.M. - Taça São Paulo - 2026</v>
      </c>
      <c r="AB4" s="100" t="str">
        <f t="shared" si="2"/>
        <v>Adulto -3ª Divisão - Círculo Militar</v>
      </c>
      <c r="AC4" s="101">
        <v>1.0</v>
      </c>
      <c r="AD4" s="101">
        <v>1.0</v>
      </c>
      <c r="AE4" s="101">
        <f>'12'!B39</f>
        <v>3</v>
      </c>
      <c r="AF4" s="100" t="str">
        <f>'12'!D39</f>
        <v> GUTO-ECSB </v>
      </c>
      <c r="AG4" s="100" t="str">
        <f>'12'!J39</f>
        <v> PC-SPFC </v>
      </c>
    </row>
    <row r="5" ht="24.75" customHeight="1">
      <c r="A5" s="91">
        <v>1.0</v>
      </c>
      <c r="B5" s="111"/>
      <c r="C5" s="115" t="s">
        <v>74</v>
      </c>
      <c r="D5" s="112"/>
      <c r="E5" s="116" t="str">
        <f>$AF$2</f>
        <v> BRUNO VASC.-SPFC </v>
      </c>
      <c r="F5" s="117"/>
      <c r="G5" s="117"/>
      <c r="H5" s="117"/>
      <c r="I5" s="118"/>
      <c r="J5" s="1"/>
      <c r="K5" s="1"/>
      <c r="L5" s="114"/>
      <c r="M5" s="1"/>
      <c r="N5" s="111"/>
      <c r="O5" s="115" t="s">
        <v>74</v>
      </c>
      <c r="P5" s="112"/>
      <c r="Q5" s="116" t="str">
        <f>$AF$3</f>
        <v> DUDA-SPFC </v>
      </c>
      <c r="R5" s="117"/>
      <c r="S5" s="117"/>
      <c r="T5" s="117"/>
      <c r="U5" s="118"/>
      <c r="V5" s="1"/>
      <c r="W5" s="1"/>
      <c r="X5" s="114"/>
      <c r="Y5" s="92"/>
      <c r="Z5" s="99">
        <v>4.0</v>
      </c>
      <c r="AA5" s="100" t="str">
        <f t="shared" ref="AA5:AB5" si="3">AA4</f>
        <v>F.P.F.M. - Taça São Paulo - 2026</v>
      </c>
      <c r="AB5" s="100" t="str">
        <f t="shared" si="3"/>
        <v>Adulto -3ª Divisão - Círculo Militar</v>
      </c>
      <c r="AC5" s="101">
        <v>1.0</v>
      </c>
      <c r="AD5" s="101">
        <v>1.0</v>
      </c>
      <c r="AE5" s="101">
        <f>'12'!B40</f>
        <v>4</v>
      </c>
      <c r="AF5" s="100" t="str">
        <f>'12'!D40</f>
        <v> DI CICCO-SEP </v>
      </c>
      <c r="AG5" s="100" t="str">
        <f>'12'!J40</f>
        <v> FRANCISCO JR-SEP </v>
      </c>
    </row>
    <row r="6" ht="24.75" customHeight="1">
      <c r="A6" s="91">
        <v>1.0</v>
      </c>
      <c r="B6" s="111"/>
      <c r="C6" s="119">
        <f>$AC$2</f>
        <v>1</v>
      </c>
      <c r="D6" s="120"/>
      <c r="E6" s="121"/>
      <c r="F6" s="122"/>
      <c r="G6" s="122"/>
      <c r="H6" s="122"/>
      <c r="I6" s="123"/>
      <c r="J6" s="1"/>
      <c r="K6" s="124"/>
      <c r="L6" s="114"/>
      <c r="M6" s="1"/>
      <c r="N6" s="111"/>
      <c r="O6" s="119">
        <f>$AC$3</f>
        <v>1</v>
      </c>
      <c r="P6" s="120"/>
      <c r="Q6" s="121"/>
      <c r="R6" s="122"/>
      <c r="S6" s="122"/>
      <c r="T6" s="122"/>
      <c r="U6" s="123"/>
      <c r="V6" s="1"/>
      <c r="W6" s="124"/>
      <c r="X6" s="114"/>
      <c r="Y6" s="92"/>
      <c r="Z6" s="99">
        <v>5.0</v>
      </c>
      <c r="AA6" s="100" t="str">
        <f t="shared" ref="AA6:AB6" si="4">AA5</f>
        <v>F.P.F.M. - Taça São Paulo - 2026</v>
      </c>
      <c r="AB6" s="100" t="str">
        <f t="shared" si="4"/>
        <v>Adulto -3ª Divisão - Círculo Militar</v>
      </c>
      <c r="AC6" s="101">
        <v>1.0</v>
      </c>
      <c r="AD6" s="101">
        <v>1.0</v>
      </c>
      <c r="AE6" s="101">
        <f>'12'!B41</f>
        <v>5</v>
      </c>
      <c r="AF6" s="100" t="str">
        <f>'12'!D41</f>
        <v> RAFAEL SANTOS-CMSP </v>
      </c>
      <c r="AG6" s="100" t="str">
        <f>'12'!J41</f>
        <v> ARTHURZINHO-CMSP </v>
      </c>
    </row>
    <row r="7" ht="24.75" customHeight="1">
      <c r="A7" s="91"/>
      <c r="B7" s="111"/>
      <c r="C7" s="125"/>
      <c r="D7" s="120"/>
      <c r="E7" s="126"/>
      <c r="F7" s="126"/>
      <c r="G7" s="126"/>
      <c r="H7" s="126"/>
      <c r="I7" s="126"/>
      <c r="J7" s="1"/>
      <c r="K7" s="127"/>
      <c r="L7" s="114"/>
      <c r="M7" s="1"/>
      <c r="N7" s="111"/>
      <c r="O7" s="125"/>
      <c r="P7" s="120"/>
      <c r="Q7" s="126"/>
      <c r="R7" s="126"/>
      <c r="S7" s="126"/>
      <c r="T7" s="126"/>
      <c r="U7" s="126"/>
      <c r="V7" s="1"/>
      <c r="W7" s="127"/>
      <c r="X7" s="114"/>
      <c r="Y7" s="92"/>
      <c r="Z7" s="99">
        <v>6.0</v>
      </c>
      <c r="AA7" s="100" t="str">
        <f t="shared" ref="AA7:AB7" si="5">AA6</f>
        <v>F.P.F.M. - Taça São Paulo - 2026</v>
      </c>
      <c r="AB7" s="100" t="str">
        <f t="shared" si="5"/>
        <v>Adulto -3ª Divisão - Círculo Militar</v>
      </c>
      <c r="AC7" s="101">
        <v>1.0</v>
      </c>
      <c r="AD7" s="101">
        <v>1.0</v>
      </c>
      <c r="AE7" s="101">
        <f>'12'!B42</f>
        <v>6</v>
      </c>
      <c r="AF7" s="100" t="str">
        <f>'12'!D42</f>
        <v> RENAN G.-MFC </v>
      </c>
      <c r="AG7" s="100" t="str">
        <f>'12'!J42</f>
        <v> ZERO-SCCP </v>
      </c>
    </row>
    <row r="8" ht="24.75" customHeight="1">
      <c r="A8" s="91"/>
      <c r="B8" s="111"/>
      <c r="C8" s="1"/>
      <c r="D8" s="120"/>
      <c r="E8" s="126"/>
      <c r="F8" s="126"/>
      <c r="G8" s="126"/>
      <c r="H8" s="126"/>
      <c r="I8" s="126"/>
      <c r="J8" s="1"/>
      <c r="K8" s="125"/>
      <c r="L8" s="114"/>
      <c r="M8" s="1"/>
      <c r="N8" s="111"/>
      <c r="O8" s="1"/>
      <c r="P8" s="120"/>
      <c r="Q8" s="126"/>
      <c r="R8" s="126"/>
      <c r="S8" s="126"/>
      <c r="T8" s="126"/>
      <c r="U8" s="126"/>
      <c r="V8" s="1"/>
      <c r="W8" s="125"/>
      <c r="X8" s="114"/>
      <c r="Y8" s="92"/>
      <c r="Z8" s="99">
        <v>7.0</v>
      </c>
      <c r="AA8" s="100" t="str">
        <f t="shared" ref="AA8:AB8" si="6">AA7</f>
        <v>F.P.F.M. - Taça São Paulo - 2026</v>
      </c>
      <c r="AB8" s="100" t="str">
        <f t="shared" si="6"/>
        <v>Adulto -3ª Divisão - Círculo Militar</v>
      </c>
      <c r="AC8" s="101">
        <v>1.0</v>
      </c>
      <c r="AD8" s="101">
        <f t="shared" ref="AD8:AD67" si="8">AD2+1</f>
        <v>2</v>
      </c>
      <c r="AE8" s="101">
        <f>'12'!O37</f>
        <v>3</v>
      </c>
      <c r="AF8" s="100" t="str">
        <f>'12'!Q37</f>
        <v> BRUNO VASC.-SPFC </v>
      </c>
      <c r="AG8" s="100" t="str">
        <f>'12'!W37</f>
        <v> LEO RODRIGUES-SPFC </v>
      </c>
    </row>
    <row r="9" ht="24.75" customHeight="1">
      <c r="A9" s="91"/>
      <c r="B9" s="111"/>
      <c r="C9" s="115" t="s">
        <v>75</v>
      </c>
      <c r="D9" s="120"/>
      <c r="E9" s="126"/>
      <c r="F9" s="126"/>
      <c r="G9" s="126"/>
      <c r="H9" s="126"/>
      <c r="I9" s="126"/>
      <c r="J9" s="1"/>
      <c r="K9" s="1"/>
      <c r="L9" s="114"/>
      <c r="M9" s="1"/>
      <c r="N9" s="111"/>
      <c r="O9" s="115" t="s">
        <v>75</v>
      </c>
      <c r="P9" s="120"/>
      <c r="Q9" s="126"/>
      <c r="R9" s="126"/>
      <c r="S9" s="126"/>
      <c r="T9" s="126"/>
      <c r="U9" s="126"/>
      <c r="V9" s="1"/>
      <c r="W9" s="1"/>
      <c r="X9" s="114"/>
      <c r="Y9" s="92"/>
      <c r="Z9" s="99">
        <v>8.0</v>
      </c>
      <c r="AA9" s="100" t="str">
        <f t="shared" ref="AA9:AB9" si="7">AA8</f>
        <v>F.P.F.M. - Taça São Paulo - 2026</v>
      </c>
      <c r="AB9" s="100" t="str">
        <f t="shared" si="7"/>
        <v>Adulto -3ª Divisão - Círculo Militar</v>
      </c>
      <c r="AC9" s="101">
        <v>1.0</v>
      </c>
      <c r="AD9" s="101">
        <f t="shared" si="8"/>
        <v>2</v>
      </c>
      <c r="AE9" s="101">
        <f>'12'!O38</f>
        <v>4</v>
      </c>
      <c r="AF9" s="100" t="str">
        <f>'12'!Q38</f>
        <v> DIEGO BANFI-SPFC </v>
      </c>
      <c r="AG9" s="100" t="str">
        <f>'12'!W38</f>
        <v> PC-SPFC </v>
      </c>
    </row>
    <row r="10" ht="24.75" customHeight="1">
      <c r="A10" s="91"/>
      <c r="B10" s="128"/>
      <c r="C10" s="119">
        <f>$AD$2</f>
        <v>1</v>
      </c>
      <c r="D10" s="1"/>
      <c r="E10" s="1"/>
      <c r="F10" s="1"/>
      <c r="G10" s="1"/>
      <c r="H10" s="1"/>
      <c r="I10" s="1"/>
      <c r="J10" s="1"/>
      <c r="K10" s="1"/>
      <c r="L10" s="114"/>
      <c r="M10" s="1"/>
      <c r="N10" s="128"/>
      <c r="O10" s="119">
        <f>$AD$3</f>
        <v>1</v>
      </c>
      <c r="P10" s="1"/>
      <c r="Q10" s="1"/>
      <c r="R10" s="1"/>
      <c r="S10" s="1"/>
      <c r="T10" s="1"/>
      <c r="U10" s="1"/>
      <c r="V10" s="1"/>
      <c r="W10" s="1"/>
      <c r="X10" s="114"/>
      <c r="Y10" s="92"/>
      <c r="Z10" s="99">
        <v>9.0</v>
      </c>
      <c r="AA10" s="100" t="str">
        <f t="shared" ref="AA10:AB10" si="9">AA9</f>
        <v>F.P.F.M. - Taça São Paulo - 2026</v>
      </c>
      <c r="AB10" s="100" t="str">
        <f t="shared" si="9"/>
        <v>Adulto -3ª Divisão - Círculo Militar</v>
      </c>
      <c r="AC10" s="101">
        <v>1.0</v>
      </c>
      <c r="AD10" s="101">
        <f t="shared" si="8"/>
        <v>2</v>
      </c>
      <c r="AE10" s="101">
        <f>'12'!O39</f>
        <v>5</v>
      </c>
      <c r="AF10" s="100" t="str">
        <f>'12'!Q39</f>
        <v> DUDA-SPFC </v>
      </c>
      <c r="AG10" s="100" t="str">
        <f>'12'!W39</f>
        <v> GUTO-ECSB </v>
      </c>
    </row>
    <row r="11" ht="24.75" customHeight="1">
      <c r="A11" s="91">
        <v>1.0</v>
      </c>
      <c r="B11" s="128"/>
      <c r="C11" s="125"/>
      <c r="D11" s="1"/>
      <c r="E11" s="116" t="str">
        <f>$AG$2</f>
        <v> DIEGO BANFI-SPFC </v>
      </c>
      <c r="F11" s="117"/>
      <c r="G11" s="117"/>
      <c r="H11" s="117"/>
      <c r="I11" s="118"/>
      <c r="J11" s="1"/>
      <c r="K11" s="1"/>
      <c r="L11" s="114"/>
      <c r="M11" s="1"/>
      <c r="N11" s="128"/>
      <c r="O11" s="125"/>
      <c r="P11" s="1"/>
      <c r="Q11" s="116" t="str">
        <f>$AG$3</f>
        <v> LEO RODRIGUES-SPFC </v>
      </c>
      <c r="R11" s="117"/>
      <c r="S11" s="117"/>
      <c r="T11" s="117"/>
      <c r="U11" s="118"/>
      <c r="V11" s="1"/>
      <c r="W11" s="1"/>
      <c r="X11" s="114"/>
      <c r="Y11" s="92"/>
      <c r="Z11" s="99">
        <v>10.0</v>
      </c>
      <c r="AA11" s="100" t="str">
        <f t="shared" ref="AA11:AB11" si="10">AA10</f>
        <v>F.P.F.M. - Taça São Paulo - 2026</v>
      </c>
      <c r="AB11" s="100" t="str">
        <f t="shared" si="10"/>
        <v>Adulto -3ª Divisão - Círculo Militar</v>
      </c>
      <c r="AC11" s="101">
        <v>1.0</v>
      </c>
      <c r="AD11" s="101">
        <f t="shared" si="8"/>
        <v>2</v>
      </c>
      <c r="AE11" s="101">
        <f>'12'!O40</f>
        <v>6</v>
      </c>
      <c r="AF11" s="100" t="str">
        <f>'12'!Q40</f>
        <v> DI CICCO-SEP </v>
      </c>
      <c r="AG11" s="100" t="str">
        <f>'12'!W40</f>
        <v> ARTHURZINHO-CMSP </v>
      </c>
    </row>
    <row r="12" ht="24.75" customHeight="1">
      <c r="A12" s="91">
        <v>1.0</v>
      </c>
      <c r="B12" s="128"/>
      <c r="C12" s="1"/>
      <c r="D12" s="1"/>
      <c r="E12" s="121"/>
      <c r="F12" s="122"/>
      <c r="G12" s="122"/>
      <c r="H12" s="122"/>
      <c r="I12" s="123"/>
      <c r="J12" s="1"/>
      <c r="K12" s="124"/>
      <c r="L12" s="114"/>
      <c r="M12" s="1"/>
      <c r="N12" s="128"/>
      <c r="O12" s="1"/>
      <c r="P12" s="1"/>
      <c r="Q12" s="121"/>
      <c r="R12" s="122"/>
      <c r="S12" s="122"/>
      <c r="T12" s="122"/>
      <c r="U12" s="123"/>
      <c r="V12" s="1"/>
      <c r="W12" s="124"/>
      <c r="X12" s="114"/>
      <c r="Y12" s="92"/>
      <c r="Z12" s="99">
        <v>11.0</v>
      </c>
      <c r="AA12" s="100" t="str">
        <f t="shared" ref="AA12:AB12" si="11">AA11</f>
        <v>F.P.F.M. - Taça São Paulo - 2026</v>
      </c>
      <c r="AB12" s="100" t="str">
        <f t="shared" si="11"/>
        <v>Adulto -3ª Divisão - Círculo Militar</v>
      </c>
      <c r="AC12" s="101">
        <v>1.0</v>
      </c>
      <c r="AD12" s="101">
        <f t="shared" si="8"/>
        <v>2</v>
      </c>
      <c r="AE12" s="101">
        <f>'12'!O41</f>
        <v>1</v>
      </c>
      <c r="AF12" s="100" t="str">
        <f>'12'!Q41</f>
        <v> FRANCISCO JR-SEP </v>
      </c>
      <c r="AG12" s="100" t="str">
        <f>'12'!W41</f>
        <v> ZERO-SCCP </v>
      </c>
    </row>
    <row r="13" ht="24.75" customHeight="1">
      <c r="A13" s="91"/>
      <c r="B13" s="128"/>
      <c r="C13" s="115" t="s">
        <v>71</v>
      </c>
      <c r="D13" s="1"/>
      <c r="E13" s="126"/>
      <c r="F13" s="126"/>
      <c r="G13" s="126"/>
      <c r="H13" s="126"/>
      <c r="I13" s="126"/>
      <c r="J13" s="1"/>
      <c r="K13" s="127"/>
      <c r="L13" s="114"/>
      <c r="M13" s="1"/>
      <c r="N13" s="128"/>
      <c r="O13" s="115" t="s">
        <v>71</v>
      </c>
      <c r="P13" s="1"/>
      <c r="Q13" s="126"/>
      <c r="R13" s="126"/>
      <c r="S13" s="126"/>
      <c r="T13" s="126"/>
      <c r="U13" s="126"/>
      <c r="V13" s="1"/>
      <c r="W13" s="127"/>
      <c r="X13" s="114"/>
      <c r="Y13" s="92"/>
      <c r="Z13" s="99">
        <v>12.0</v>
      </c>
      <c r="AA13" s="100" t="str">
        <f t="shared" ref="AA13:AB13" si="12">AA12</f>
        <v>F.P.F.M. - Taça São Paulo - 2026</v>
      </c>
      <c r="AB13" s="100" t="str">
        <f t="shared" si="12"/>
        <v>Adulto -3ª Divisão - Círculo Militar</v>
      </c>
      <c r="AC13" s="101">
        <v>1.0</v>
      </c>
      <c r="AD13" s="101">
        <f t="shared" si="8"/>
        <v>2</v>
      </c>
      <c r="AE13" s="101">
        <f>'12'!O42</f>
        <v>2</v>
      </c>
      <c r="AF13" s="100" t="str">
        <f>'12'!Q42</f>
        <v> RAFAEL SANTOS-CMSP </v>
      </c>
      <c r="AG13" s="100" t="str">
        <f>'12'!W42</f>
        <v> RENAN G.-MFC </v>
      </c>
    </row>
    <row r="14" ht="24.75" customHeight="1">
      <c r="A14" s="91"/>
      <c r="B14" s="128"/>
      <c r="C14" s="119">
        <f>$AE$2</f>
        <v>1</v>
      </c>
      <c r="D14" s="1"/>
      <c r="E14" s="126"/>
      <c r="F14" s="126"/>
      <c r="G14" s="126"/>
      <c r="H14" s="126"/>
      <c r="I14" s="126"/>
      <c r="J14" s="1"/>
      <c r="K14" s="125"/>
      <c r="L14" s="114"/>
      <c r="M14" s="1"/>
      <c r="N14" s="128"/>
      <c r="O14" s="119">
        <f>$AE$3</f>
        <v>2</v>
      </c>
      <c r="P14" s="1"/>
      <c r="Q14" s="126"/>
      <c r="R14" s="126"/>
      <c r="S14" s="126"/>
      <c r="T14" s="126"/>
      <c r="U14" s="126"/>
      <c r="V14" s="1"/>
      <c r="W14" s="125"/>
      <c r="X14" s="114"/>
      <c r="Y14" s="92"/>
      <c r="Z14" s="99">
        <v>13.0</v>
      </c>
      <c r="AA14" s="100" t="str">
        <f t="shared" ref="AA14:AB14" si="13">AA13</f>
        <v>F.P.F.M. - Taça São Paulo - 2026</v>
      </c>
      <c r="AB14" s="100" t="str">
        <f t="shared" si="13"/>
        <v>Adulto -3ª Divisão - Círculo Militar</v>
      </c>
      <c r="AC14" s="101">
        <v>1.0</v>
      </c>
      <c r="AD14" s="101">
        <f t="shared" si="8"/>
        <v>3</v>
      </c>
      <c r="AE14" s="101">
        <f>'12'!B47</f>
        <v>2</v>
      </c>
      <c r="AF14" s="100" t="str">
        <f>'12'!D47</f>
        <v> BRUNO VASC.-SPFC </v>
      </c>
      <c r="AG14" s="100" t="str">
        <f>'12'!J47</f>
        <v> PC-SPFC </v>
      </c>
    </row>
    <row r="15" ht="24.75" customHeight="1">
      <c r="A15" s="91"/>
      <c r="B15" s="128"/>
      <c r="C15" s="125"/>
      <c r="D15" s="1"/>
      <c r="E15" s="126"/>
      <c r="F15" s="126"/>
      <c r="G15" s="126"/>
      <c r="H15" s="126"/>
      <c r="I15" s="126"/>
      <c r="J15" s="1"/>
      <c r="K15" s="1"/>
      <c r="L15" s="114"/>
      <c r="M15" s="1"/>
      <c r="N15" s="128"/>
      <c r="O15" s="125"/>
      <c r="P15" s="1"/>
      <c r="Q15" s="126"/>
      <c r="R15" s="126"/>
      <c r="S15" s="126"/>
      <c r="T15" s="126"/>
      <c r="U15" s="126"/>
      <c r="V15" s="1"/>
      <c r="W15" s="1"/>
      <c r="X15" s="114"/>
      <c r="Y15" s="92"/>
      <c r="Z15" s="99">
        <v>14.0</v>
      </c>
      <c r="AA15" s="100" t="str">
        <f t="shared" ref="AA15:AB15" si="14">AA14</f>
        <v>F.P.F.M. - Taça São Paulo - 2026</v>
      </c>
      <c r="AB15" s="100" t="str">
        <f t="shared" si="14"/>
        <v>Adulto -3ª Divisão - Círculo Militar</v>
      </c>
      <c r="AC15" s="101">
        <v>1.0</v>
      </c>
      <c r="AD15" s="101">
        <f t="shared" si="8"/>
        <v>3</v>
      </c>
      <c r="AE15" s="101">
        <f>'12'!B48</f>
        <v>4</v>
      </c>
      <c r="AF15" s="100" t="str">
        <f>'12'!D48</f>
        <v> LEO RODRIGUES-SPFC </v>
      </c>
      <c r="AG15" s="100" t="str">
        <f>'12'!J48</f>
        <v> GUTO-ECSB </v>
      </c>
    </row>
    <row r="16" ht="24.75" customHeight="1">
      <c r="A16" s="91"/>
      <c r="B16" s="129"/>
      <c r="C16" s="130"/>
      <c r="D16" s="130"/>
      <c r="E16" s="130"/>
      <c r="F16" s="130"/>
      <c r="G16" s="130"/>
      <c r="H16" s="130"/>
      <c r="I16" s="130"/>
      <c r="J16" s="130"/>
      <c r="K16" s="130"/>
      <c r="L16" s="131"/>
      <c r="M16" s="1"/>
      <c r="N16" s="129"/>
      <c r="O16" s="130"/>
      <c r="P16" s="130"/>
      <c r="Q16" s="130"/>
      <c r="R16" s="130"/>
      <c r="S16" s="130"/>
      <c r="T16" s="130"/>
      <c r="U16" s="130"/>
      <c r="V16" s="130"/>
      <c r="W16" s="130"/>
      <c r="X16" s="131"/>
      <c r="Y16" s="92"/>
      <c r="Z16" s="99">
        <v>15.0</v>
      </c>
      <c r="AA16" s="100" t="str">
        <f t="shared" ref="AA16:AB16" si="15">AA15</f>
        <v>F.P.F.M. - Taça São Paulo - 2026</v>
      </c>
      <c r="AB16" s="100" t="str">
        <f t="shared" si="15"/>
        <v>Adulto -3ª Divisão - Círculo Militar</v>
      </c>
      <c r="AC16" s="101">
        <v>1.0</v>
      </c>
      <c r="AD16" s="101">
        <f t="shared" si="8"/>
        <v>3</v>
      </c>
      <c r="AE16" s="101">
        <f>'12'!B49</f>
        <v>6</v>
      </c>
      <c r="AF16" s="100" t="str">
        <f>'12'!D49</f>
        <v> DIEGO BANFI-SPFC </v>
      </c>
      <c r="AG16" s="100" t="str">
        <f>'12'!J49</f>
        <v> DUDA-SPFC </v>
      </c>
    </row>
    <row r="17" ht="24.75" customHeight="1">
      <c r="A17" s="9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92"/>
      <c r="Z17" s="99">
        <v>16.0</v>
      </c>
      <c r="AA17" s="100" t="str">
        <f t="shared" ref="AA17:AB17" si="16">AA16</f>
        <v>F.P.F.M. - Taça São Paulo - 2026</v>
      </c>
      <c r="AB17" s="100" t="str">
        <f t="shared" si="16"/>
        <v>Adulto -3ª Divisão - Círculo Militar</v>
      </c>
      <c r="AC17" s="101">
        <v>1.0</v>
      </c>
      <c r="AD17" s="101">
        <f t="shared" si="8"/>
        <v>3</v>
      </c>
      <c r="AE17" s="101">
        <f>'12'!B50</f>
        <v>5</v>
      </c>
      <c r="AF17" s="100" t="str">
        <f>'12'!D50</f>
        <v> DI CICCO-SEP </v>
      </c>
      <c r="AG17" s="100" t="str">
        <f>'12'!J50</f>
        <v> ZERO-SCCP </v>
      </c>
    </row>
    <row r="18" ht="24.75" customHeight="1">
      <c r="A18" s="91"/>
      <c r="B18" s="94"/>
      <c r="C18" s="95" t="s">
        <v>67</v>
      </c>
      <c r="D18" s="96"/>
      <c r="E18" s="96"/>
      <c r="F18" s="96"/>
      <c r="G18" s="96"/>
      <c r="H18" s="96"/>
      <c r="I18" s="96"/>
      <c r="J18" s="96"/>
      <c r="K18" s="97" t="s">
        <v>68</v>
      </c>
      <c r="L18" s="98"/>
      <c r="M18" s="1"/>
      <c r="N18" s="94"/>
      <c r="O18" s="95" t="s">
        <v>67</v>
      </c>
      <c r="P18" s="96"/>
      <c r="Q18" s="96"/>
      <c r="R18" s="96"/>
      <c r="S18" s="96"/>
      <c r="T18" s="96"/>
      <c r="U18" s="96"/>
      <c r="V18" s="96"/>
      <c r="W18" s="97" t="s">
        <v>68</v>
      </c>
      <c r="X18" s="98"/>
      <c r="Y18" s="92"/>
      <c r="Z18" s="99">
        <v>17.0</v>
      </c>
      <c r="AA18" s="100" t="str">
        <f t="shared" ref="AA18:AB18" si="17">AA17</f>
        <v>F.P.F.M. - Taça São Paulo - 2026</v>
      </c>
      <c r="AB18" s="100" t="str">
        <f t="shared" si="17"/>
        <v>Adulto -3ª Divisão - Círculo Militar</v>
      </c>
      <c r="AC18" s="101">
        <v>1.0</v>
      </c>
      <c r="AD18" s="101">
        <f t="shared" si="8"/>
        <v>3</v>
      </c>
      <c r="AE18" s="101">
        <f>'12'!B51</f>
        <v>1</v>
      </c>
      <c r="AF18" s="100" t="str">
        <f>'12'!D51</f>
        <v> ARTHURZINHO-CMSP </v>
      </c>
      <c r="AG18" s="100" t="str">
        <f>'12'!J51</f>
        <v> RENAN G.-MFC </v>
      </c>
    </row>
    <row r="19" ht="24.75" customHeight="1">
      <c r="A19" s="102"/>
      <c r="B19" s="109"/>
      <c r="C19" s="104" t="str">
        <f>$AA$4</f>
        <v>F.P.F.M. - Taça São Paulo - 2026</v>
      </c>
      <c r="D19" s="105"/>
      <c r="E19" s="105"/>
      <c r="F19" s="105"/>
      <c r="G19" s="105"/>
      <c r="H19" s="105"/>
      <c r="I19" s="105"/>
      <c r="J19" s="105"/>
      <c r="K19" s="106" t="str">
        <f>$AB$4</f>
        <v>Adulto -3ª Divisão - Círculo Militar</v>
      </c>
      <c r="L19" s="107"/>
      <c r="M19" s="108"/>
      <c r="N19" s="109"/>
      <c r="O19" s="104" t="str">
        <f>$AA$5</f>
        <v>F.P.F.M. - Taça São Paulo - 2026</v>
      </c>
      <c r="P19" s="105"/>
      <c r="Q19" s="105"/>
      <c r="R19" s="105"/>
      <c r="S19" s="105"/>
      <c r="T19" s="105"/>
      <c r="U19" s="105"/>
      <c r="V19" s="105"/>
      <c r="W19" s="106" t="str">
        <f>$AB$5</f>
        <v>Adulto -3ª Divisão - Círculo Militar</v>
      </c>
      <c r="X19" s="107"/>
      <c r="Y19" s="110"/>
      <c r="Z19" s="132">
        <v>18.0</v>
      </c>
      <c r="AA19" s="133" t="str">
        <f t="shared" ref="AA19:AB19" si="18">AA18</f>
        <v>F.P.F.M. - Taça São Paulo - 2026</v>
      </c>
      <c r="AB19" s="133" t="str">
        <f t="shared" si="18"/>
        <v>Adulto -3ª Divisão - Círculo Militar</v>
      </c>
      <c r="AC19" s="134">
        <v>1.0</v>
      </c>
      <c r="AD19" s="134">
        <f t="shared" si="8"/>
        <v>3</v>
      </c>
      <c r="AE19" s="134">
        <f>'12'!B52</f>
        <v>3</v>
      </c>
      <c r="AF19" s="133" t="str">
        <f>'12'!D52</f>
        <v> FRANCISCO JR-SEP </v>
      </c>
      <c r="AG19" s="133" t="str">
        <f>'12'!J52</f>
        <v> RAFAEL SANTOS-CMSP </v>
      </c>
    </row>
    <row r="20" ht="24.75" customHeight="1">
      <c r="A20" s="91"/>
      <c r="B20" s="111"/>
      <c r="C20" s="112"/>
      <c r="D20" s="112"/>
      <c r="E20" s="113"/>
      <c r="F20" s="113"/>
      <c r="G20" s="113"/>
      <c r="H20" s="113"/>
      <c r="I20" s="113"/>
      <c r="J20" s="1"/>
      <c r="K20" s="1"/>
      <c r="L20" s="114"/>
      <c r="M20" s="1"/>
      <c r="N20" s="111"/>
      <c r="O20" s="112"/>
      <c r="P20" s="112"/>
      <c r="Q20" s="113"/>
      <c r="R20" s="113"/>
      <c r="S20" s="113"/>
      <c r="T20" s="113"/>
      <c r="U20" s="113"/>
      <c r="V20" s="1"/>
      <c r="W20" s="1"/>
      <c r="X20" s="114"/>
      <c r="Y20" s="92"/>
      <c r="Z20" s="99">
        <v>19.0</v>
      </c>
      <c r="AA20" s="100" t="str">
        <f t="shared" ref="AA20:AB20" si="19">AA19</f>
        <v>F.P.F.M. - Taça São Paulo - 2026</v>
      </c>
      <c r="AB20" s="100" t="str">
        <f t="shared" si="19"/>
        <v>Adulto -3ª Divisão - Círculo Militar</v>
      </c>
      <c r="AC20" s="101">
        <v>1.0</v>
      </c>
      <c r="AD20" s="101">
        <f t="shared" si="8"/>
        <v>4</v>
      </c>
      <c r="AE20" s="101">
        <f>'12'!O47</f>
        <v>6</v>
      </c>
      <c r="AF20" s="100" t="str">
        <f>'12'!Q47</f>
        <v> BRUNO VASC.-SPFC </v>
      </c>
      <c r="AG20" s="100" t="str">
        <f>'12'!W47</f>
        <v> GUTO-ECSB </v>
      </c>
    </row>
    <row r="21" ht="24.75" customHeight="1">
      <c r="A21" s="91">
        <v>1.0</v>
      </c>
      <c r="B21" s="111"/>
      <c r="C21" s="115" t="s">
        <v>74</v>
      </c>
      <c r="D21" s="112"/>
      <c r="E21" s="116" t="str">
        <f>$AF$4</f>
        <v> GUTO-ECSB </v>
      </c>
      <c r="F21" s="117"/>
      <c r="G21" s="117"/>
      <c r="H21" s="117"/>
      <c r="I21" s="118"/>
      <c r="J21" s="1"/>
      <c r="K21" s="1"/>
      <c r="L21" s="114"/>
      <c r="M21" s="1"/>
      <c r="N21" s="111"/>
      <c r="O21" s="115" t="s">
        <v>74</v>
      </c>
      <c r="P21" s="112"/>
      <c r="Q21" s="116" t="str">
        <f>$AF$5</f>
        <v> DI CICCO-SEP </v>
      </c>
      <c r="R21" s="117"/>
      <c r="S21" s="117"/>
      <c r="T21" s="117"/>
      <c r="U21" s="118"/>
      <c r="V21" s="1"/>
      <c r="W21" s="1"/>
      <c r="X21" s="114"/>
      <c r="Y21" s="92"/>
      <c r="Z21" s="99">
        <v>20.0</v>
      </c>
      <c r="AA21" s="100" t="str">
        <f t="shared" ref="AA21:AB21" si="20">AA20</f>
        <v>F.P.F.M. - Taça São Paulo - 2026</v>
      </c>
      <c r="AB21" s="100" t="str">
        <f t="shared" si="20"/>
        <v>Adulto -3ª Divisão - Círculo Militar</v>
      </c>
      <c r="AC21" s="101">
        <v>1.0</v>
      </c>
      <c r="AD21" s="101">
        <f t="shared" si="8"/>
        <v>4</v>
      </c>
      <c r="AE21" s="101">
        <f>'12'!O48</f>
        <v>1</v>
      </c>
      <c r="AF21" s="100" t="str">
        <f>'12'!Q48</f>
        <v> PC-SPFC </v>
      </c>
      <c r="AG21" s="100" t="str">
        <f>'12'!W48</f>
        <v> DUDA-SPFC </v>
      </c>
    </row>
    <row r="22" ht="24.75" customHeight="1">
      <c r="A22" s="91">
        <v>1.0</v>
      </c>
      <c r="B22" s="111"/>
      <c r="C22" s="119">
        <f>$AC$4</f>
        <v>1</v>
      </c>
      <c r="D22" s="120"/>
      <c r="E22" s="121"/>
      <c r="F22" s="122"/>
      <c r="G22" s="122"/>
      <c r="H22" s="122"/>
      <c r="I22" s="123"/>
      <c r="J22" s="1"/>
      <c r="K22" s="124"/>
      <c r="L22" s="114"/>
      <c r="M22" s="1"/>
      <c r="N22" s="111"/>
      <c r="O22" s="119">
        <f>$AC$5</f>
        <v>1</v>
      </c>
      <c r="P22" s="120"/>
      <c r="Q22" s="121"/>
      <c r="R22" s="122"/>
      <c r="S22" s="122"/>
      <c r="T22" s="122"/>
      <c r="U22" s="123"/>
      <c r="V22" s="1"/>
      <c r="W22" s="124"/>
      <c r="X22" s="114"/>
      <c r="Y22" s="92"/>
      <c r="Z22" s="99">
        <v>21.0</v>
      </c>
      <c r="AA22" s="100" t="str">
        <f t="shared" ref="AA22:AB22" si="21">AA21</f>
        <v>F.P.F.M. - Taça São Paulo - 2026</v>
      </c>
      <c r="AB22" s="100" t="str">
        <f t="shared" si="21"/>
        <v>Adulto -3ª Divisão - Círculo Militar</v>
      </c>
      <c r="AC22" s="101">
        <v>1.0</v>
      </c>
      <c r="AD22" s="101">
        <f t="shared" si="8"/>
        <v>4</v>
      </c>
      <c r="AE22" s="101">
        <f>'12'!O49</f>
        <v>5</v>
      </c>
      <c r="AF22" s="100" t="str">
        <f>'12'!Q49</f>
        <v> LEO RODRIGUES-SPFC </v>
      </c>
      <c r="AG22" s="100" t="str">
        <f>'12'!W49</f>
        <v> DIEGO BANFI-SPFC </v>
      </c>
    </row>
    <row r="23" ht="24.75" customHeight="1">
      <c r="A23" s="91"/>
      <c r="B23" s="111"/>
      <c r="C23" s="125"/>
      <c r="D23" s="120"/>
      <c r="E23" s="126"/>
      <c r="F23" s="126"/>
      <c r="G23" s="126"/>
      <c r="H23" s="126"/>
      <c r="I23" s="126"/>
      <c r="J23" s="1"/>
      <c r="K23" s="127"/>
      <c r="L23" s="114"/>
      <c r="M23" s="1"/>
      <c r="N23" s="111"/>
      <c r="O23" s="125"/>
      <c r="P23" s="120"/>
      <c r="Q23" s="126"/>
      <c r="R23" s="126"/>
      <c r="S23" s="126"/>
      <c r="T23" s="126"/>
      <c r="U23" s="126"/>
      <c r="V23" s="1"/>
      <c r="W23" s="127"/>
      <c r="X23" s="114"/>
      <c r="Y23" s="92"/>
      <c r="Z23" s="99">
        <v>22.0</v>
      </c>
      <c r="AA23" s="100" t="str">
        <f t="shared" ref="AA23:AB23" si="22">AA22</f>
        <v>F.P.F.M. - Taça São Paulo - 2026</v>
      </c>
      <c r="AB23" s="100" t="str">
        <f t="shared" si="22"/>
        <v>Adulto -3ª Divisão - Círculo Militar</v>
      </c>
      <c r="AC23" s="101">
        <v>1.0</v>
      </c>
      <c r="AD23" s="101">
        <f t="shared" si="8"/>
        <v>4</v>
      </c>
      <c r="AE23" s="101">
        <f>'12'!O50</f>
        <v>3</v>
      </c>
      <c r="AF23" s="100" t="str">
        <f>'12'!Q50</f>
        <v> DI CICCO-SEP </v>
      </c>
      <c r="AG23" s="100" t="str">
        <f>'12'!W50</f>
        <v> RENAN G.-MFC </v>
      </c>
    </row>
    <row r="24" ht="24.75" customHeight="1">
      <c r="A24" s="91"/>
      <c r="B24" s="111"/>
      <c r="C24" s="1"/>
      <c r="D24" s="120"/>
      <c r="E24" s="126"/>
      <c r="F24" s="126"/>
      <c r="G24" s="126"/>
      <c r="H24" s="126"/>
      <c r="I24" s="126"/>
      <c r="J24" s="1"/>
      <c r="K24" s="125"/>
      <c r="L24" s="114"/>
      <c r="M24" s="1"/>
      <c r="N24" s="111"/>
      <c r="O24" s="1"/>
      <c r="P24" s="120"/>
      <c r="Q24" s="126"/>
      <c r="R24" s="126"/>
      <c r="S24" s="126"/>
      <c r="T24" s="126"/>
      <c r="U24" s="126"/>
      <c r="V24" s="1"/>
      <c r="W24" s="125"/>
      <c r="X24" s="114"/>
      <c r="Y24" s="92"/>
      <c r="Z24" s="99">
        <v>23.0</v>
      </c>
      <c r="AA24" s="100" t="str">
        <f t="shared" ref="AA24:AB24" si="23">AA23</f>
        <v>F.P.F.M. - Taça São Paulo - 2026</v>
      </c>
      <c r="AB24" s="100" t="str">
        <f t="shared" si="23"/>
        <v>Adulto -3ª Divisão - Círculo Militar</v>
      </c>
      <c r="AC24" s="101">
        <v>1.0</v>
      </c>
      <c r="AD24" s="101">
        <f t="shared" si="8"/>
        <v>4</v>
      </c>
      <c r="AE24" s="101">
        <f>'12'!O51</f>
        <v>4</v>
      </c>
      <c r="AF24" s="100" t="str">
        <f>'12'!Q51</f>
        <v> ZERO-SCCP </v>
      </c>
      <c r="AG24" s="100" t="str">
        <f>'12'!W51</f>
        <v> RAFAEL SANTOS-CMSP </v>
      </c>
    </row>
    <row r="25" ht="24.75" customHeight="1">
      <c r="A25" s="91"/>
      <c r="B25" s="111"/>
      <c r="C25" s="115" t="s">
        <v>75</v>
      </c>
      <c r="D25" s="120"/>
      <c r="E25" s="126"/>
      <c r="F25" s="126"/>
      <c r="G25" s="126"/>
      <c r="H25" s="126"/>
      <c r="I25" s="126"/>
      <c r="J25" s="1"/>
      <c r="K25" s="1"/>
      <c r="L25" s="114"/>
      <c r="M25" s="1"/>
      <c r="N25" s="111"/>
      <c r="O25" s="115" t="s">
        <v>75</v>
      </c>
      <c r="P25" s="120"/>
      <c r="Q25" s="126"/>
      <c r="R25" s="126"/>
      <c r="S25" s="126"/>
      <c r="T25" s="126"/>
      <c r="U25" s="126"/>
      <c r="V25" s="1"/>
      <c r="W25" s="1"/>
      <c r="X25" s="114"/>
      <c r="Y25" s="92"/>
      <c r="Z25" s="99">
        <v>24.0</v>
      </c>
      <c r="AA25" s="100" t="str">
        <f t="shared" ref="AA25:AB25" si="24">AA24</f>
        <v>F.P.F.M. - Taça São Paulo - 2026</v>
      </c>
      <c r="AB25" s="100" t="str">
        <f t="shared" si="24"/>
        <v>Adulto -3ª Divisão - Círculo Militar</v>
      </c>
      <c r="AC25" s="101">
        <v>1.0</v>
      </c>
      <c r="AD25" s="101">
        <f t="shared" si="8"/>
        <v>4</v>
      </c>
      <c r="AE25" s="101">
        <f>'12'!O52</f>
        <v>2</v>
      </c>
      <c r="AF25" s="100" t="str">
        <f>'12'!Q52</f>
        <v> ARTHURZINHO-CMSP </v>
      </c>
      <c r="AG25" s="100" t="str">
        <f>'12'!W52</f>
        <v> FRANCISCO JR-SEP </v>
      </c>
    </row>
    <row r="26" ht="24.75" customHeight="1">
      <c r="A26" s="91"/>
      <c r="B26" s="128"/>
      <c r="C26" s="119">
        <f>$AD$4</f>
        <v>1</v>
      </c>
      <c r="D26" s="1"/>
      <c r="E26" s="1"/>
      <c r="F26" s="1"/>
      <c r="G26" s="1"/>
      <c r="H26" s="1"/>
      <c r="I26" s="1"/>
      <c r="J26" s="1"/>
      <c r="K26" s="1"/>
      <c r="L26" s="114"/>
      <c r="M26" s="1"/>
      <c r="N26" s="128"/>
      <c r="O26" s="119">
        <f>$AD$5</f>
        <v>1</v>
      </c>
      <c r="P26" s="1"/>
      <c r="Q26" s="1"/>
      <c r="R26" s="1"/>
      <c r="S26" s="1"/>
      <c r="T26" s="1"/>
      <c r="U26" s="1"/>
      <c r="V26" s="1"/>
      <c r="W26" s="1"/>
      <c r="X26" s="114"/>
      <c r="Y26" s="92"/>
      <c r="Z26" s="99">
        <v>25.0</v>
      </c>
      <c r="AA26" s="100" t="str">
        <f t="shared" ref="AA26:AB26" si="25">AA25</f>
        <v>F.P.F.M. - Taça São Paulo - 2026</v>
      </c>
      <c r="AB26" s="100" t="str">
        <f t="shared" si="25"/>
        <v>Adulto -3ª Divisão - Círculo Militar</v>
      </c>
      <c r="AC26" s="101">
        <v>1.0</v>
      </c>
      <c r="AD26" s="101">
        <f t="shared" si="8"/>
        <v>5</v>
      </c>
      <c r="AE26" s="101">
        <f>'12'!B57</f>
        <v>4</v>
      </c>
      <c r="AF26" s="100" t="str">
        <f>'12'!D57</f>
        <v> BRUNO VASC.-SPFC </v>
      </c>
      <c r="AG26" s="100" t="str">
        <f>'12'!J57</f>
        <v> DUDA-SPFC </v>
      </c>
    </row>
    <row r="27" ht="24.75" customHeight="1">
      <c r="A27" s="91">
        <v>1.0</v>
      </c>
      <c r="B27" s="128"/>
      <c r="C27" s="125"/>
      <c r="D27" s="1"/>
      <c r="E27" s="116" t="str">
        <f>$AG$4</f>
        <v> PC-SPFC </v>
      </c>
      <c r="F27" s="117"/>
      <c r="G27" s="117"/>
      <c r="H27" s="117"/>
      <c r="I27" s="118"/>
      <c r="J27" s="1"/>
      <c r="K27" s="1"/>
      <c r="L27" s="114"/>
      <c r="M27" s="1"/>
      <c r="N27" s="128"/>
      <c r="O27" s="125"/>
      <c r="P27" s="1"/>
      <c r="Q27" s="116" t="str">
        <f>$AG$5</f>
        <v> FRANCISCO JR-SEP </v>
      </c>
      <c r="R27" s="117"/>
      <c r="S27" s="117"/>
      <c r="T27" s="117"/>
      <c r="U27" s="118"/>
      <c r="V27" s="1"/>
      <c r="W27" s="1"/>
      <c r="X27" s="114"/>
      <c r="Y27" s="92"/>
      <c r="Z27" s="99">
        <v>26.0</v>
      </c>
      <c r="AA27" s="100" t="str">
        <f t="shared" ref="AA27:AB27" si="26">AA26</f>
        <v>F.P.F.M. - Taça São Paulo - 2026</v>
      </c>
      <c r="AB27" s="100" t="str">
        <f t="shared" si="26"/>
        <v>Adulto -3ª Divisão - Círculo Militar</v>
      </c>
      <c r="AC27" s="101">
        <v>1.0</v>
      </c>
      <c r="AD27" s="101">
        <f t="shared" si="8"/>
        <v>5</v>
      </c>
      <c r="AE27" s="101">
        <f>'12'!B58</f>
        <v>2</v>
      </c>
      <c r="AF27" s="100" t="str">
        <f>'12'!D58</f>
        <v> GUTO-ECSB </v>
      </c>
      <c r="AG27" s="100" t="str">
        <f>'12'!J58</f>
        <v> DIEGO BANFI-SPFC </v>
      </c>
    </row>
    <row r="28" ht="24.75" customHeight="1">
      <c r="A28" s="91">
        <v>1.0</v>
      </c>
      <c r="B28" s="128"/>
      <c r="C28" s="1"/>
      <c r="D28" s="1"/>
      <c r="E28" s="121"/>
      <c r="F28" s="122"/>
      <c r="G28" s="122"/>
      <c r="H28" s="122"/>
      <c r="I28" s="123"/>
      <c r="J28" s="1"/>
      <c r="K28" s="124"/>
      <c r="L28" s="114"/>
      <c r="M28" s="1"/>
      <c r="N28" s="128"/>
      <c r="O28" s="1"/>
      <c r="P28" s="1"/>
      <c r="Q28" s="121"/>
      <c r="R28" s="122"/>
      <c r="S28" s="122"/>
      <c r="T28" s="122"/>
      <c r="U28" s="123"/>
      <c r="V28" s="1"/>
      <c r="W28" s="124"/>
      <c r="X28" s="114"/>
      <c r="Y28" s="92"/>
      <c r="Z28" s="99">
        <v>27.0</v>
      </c>
      <c r="AA28" s="100" t="str">
        <f t="shared" ref="AA28:AB28" si="27">AA27</f>
        <v>F.P.F.M. - Taça São Paulo - 2026</v>
      </c>
      <c r="AB28" s="100" t="str">
        <f t="shared" si="27"/>
        <v>Adulto -3ª Divisão - Círculo Militar</v>
      </c>
      <c r="AC28" s="101">
        <v>1.0</v>
      </c>
      <c r="AD28" s="101">
        <f t="shared" si="8"/>
        <v>5</v>
      </c>
      <c r="AE28" s="101">
        <f>'12'!B59</f>
        <v>6</v>
      </c>
      <c r="AF28" s="100" t="str">
        <f>'12'!D59</f>
        <v> PC-SPFC </v>
      </c>
      <c r="AG28" s="100" t="str">
        <f>'12'!J59</f>
        <v> LEO RODRIGUES-SPFC </v>
      </c>
    </row>
    <row r="29" ht="24.75" customHeight="1">
      <c r="A29" s="91"/>
      <c r="B29" s="128"/>
      <c r="C29" s="115" t="s">
        <v>71</v>
      </c>
      <c r="D29" s="1"/>
      <c r="E29" s="126"/>
      <c r="F29" s="126"/>
      <c r="G29" s="126"/>
      <c r="H29" s="126"/>
      <c r="I29" s="126"/>
      <c r="J29" s="1"/>
      <c r="K29" s="127"/>
      <c r="L29" s="114"/>
      <c r="M29" s="1"/>
      <c r="N29" s="128"/>
      <c r="O29" s="115" t="s">
        <v>71</v>
      </c>
      <c r="P29" s="1"/>
      <c r="Q29" s="126"/>
      <c r="R29" s="126"/>
      <c r="S29" s="126"/>
      <c r="T29" s="126"/>
      <c r="U29" s="126"/>
      <c r="V29" s="1"/>
      <c r="W29" s="127"/>
      <c r="X29" s="114"/>
      <c r="Y29" s="92"/>
      <c r="Z29" s="99">
        <v>28.0</v>
      </c>
      <c r="AA29" s="100" t="str">
        <f t="shared" ref="AA29:AB29" si="28">AA28</f>
        <v>F.P.F.M. - Taça São Paulo - 2026</v>
      </c>
      <c r="AB29" s="100" t="str">
        <f t="shared" si="28"/>
        <v>Adulto -3ª Divisão - Círculo Militar</v>
      </c>
      <c r="AC29" s="101">
        <v>1.0</v>
      </c>
      <c r="AD29" s="101">
        <f t="shared" si="8"/>
        <v>5</v>
      </c>
      <c r="AE29" s="101">
        <f>'12'!B60</f>
        <v>1</v>
      </c>
      <c r="AF29" s="100" t="str">
        <f>'12'!D60</f>
        <v> DI CICCO-SEP </v>
      </c>
      <c r="AG29" s="100" t="str">
        <f>'12'!J60</f>
        <v> RAFAEL SANTOS-CMSP </v>
      </c>
    </row>
    <row r="30" ht="24.75" customHeight="1">
      <c r="A30" s="91"/>
      <c r="B30" s="128"/>
      <c r="C30" s="119">
        <f>$AE$4</f>
        <v>3</v>
      </c>
      <c r="D30" s="1"/>
      <c r="E30" s="126"/>
      <c r="F30" s="126"/>
      <c r="G30" s="126"/>
      <c r="H30" s="126"/>
      <c r="I30" s="126"/>
      <c r="J30" s="1"/>
      <c r="K30" s="125"/>
      <c r="L30" s="114"/>
      <c r="M30" s="1"/>
      <c r="N30" s="128"/>
      <c r="O30" s="119">
        <f>$AE$5</f>
        <v>4</v>
      </c>
      <c r="P30" s="1"/>
      <c r="Q30" s="126"/>
      <c r="R30" s="126"/>
      <c r="S30" s="126"/>
      <c r="T30" s="126"/>
      <c r="U30" s="126"/>
      <c r="V30" s="1"/>
      <c r="W30" s="125"/>
      <c r="X30" s="114"/>
      <c r="Y30" s="92"/>
      <c r="Z30" s="99">
        <v>29.0</v>
      </c>
      <c r="AA30" s="100" t="str">
        <f t="shared" ref="AA30:AB30" si="29">AA29</f>
        <v>F.P.F.M. - Taça São Paulo - 2026</v>
      </c>
      <c r="AB30" s="100" t="str">
        <f t="shared" si="29"/>
        <v>Adulto -3ª Divisão - Círculo Militar</v>
      </c>
      <c r="AC30" s="101">
        <v>1.0</v>
      </c>
      <c r="AD30" s="101">
        <f t="shared" si="8"/>
        <v>5</v>
      </c>
      <c r="AE30" s="101">
        <f>'12'!B61</f>
        <v>5</v>
      </c>
      <c r="AF30" s="100" t="str">
        <f>'12'!D61</f>
        <v> RENAN G.-MFC </v>
      </c>
      <c r="AG30" s="100" t="str">
        <f>'12'!J61</f>
        <v> FRANCISCO JR-SEP </v>
      </c>
    </row>
    <row r="31" ht="24.75" customHeight="1">
      <c r="A31" s="91"/>
      <c r="B31" s="128"/>
      <c r="C31" s="125"/>
      <c r="D31" s="1"/>
      <c r="E31" s="126"/>
      <c r="F31" s="126"/>
      <c r="G31" s="126"/>
      <c r="H31" s="126"/>
      <c r="I31" s="126"/>
      <c r="J31" s="1"/>
      <c r="K31" s="1"/>
      <c r="L31" s="114"/>
      <c r="M31" s="1"/>
      <c r="N31" s="128"/>
      <c r="O31" s="125"/>
      <c r="P31" s="1"/>
      <c r="Q31" s="126"/>
      <c r="R31" s="126"/>
      <c r="S31" s="126"/>
      <c r="T31" s="126"/>
      <c r="U31" s="126"/>
      <c r="V31" s="1"/>
      <c r="W31" s="1"/>
      <c r="X31" s="114"/>
      <c r="Y31" s="92"/>
      <c r="Z31" s="99">
        <v>30.0</v>
      </c>
      <c r="AA31" s="100" t="str">
        <f t="shared" ref="AA31:AB31" si="30">AA30</f>
        <v>F.P.F.M. - Taça São Paulo - 2026</v>
      </c>
      <c r="AB31" s="100" t="str">
        <f t="shared" si="30"/>
        <v>Adulto -3ª Divisão - Círculo Militar</v>
      </c>
      <c r="AC31" s="101">
        <v>1.0</v>
      </c>
      <c r="AD31" s="101">
        <f t="shared" si="8"/>
        <v>5</v>
      </c>
      <c r="AE31" s="101">
        <f>'12'!B62</f>
        <v>3</v>
      </c>
      <c r="AF31" s="100" t="str">
        <f>'12'!D62</f>
        <v> ZERO-SCCP </v>
      </c>
      <c r="AG31" s="100" t="str">
        <f>'12'!J62</f>
        <v> ARTHURZINHO-CMSP </v>
      </c>
    </row>
    <row r="32" ht="24.75" customHeight="1">
      <c r="A32" s="91"/>
      <c r="B32" s="129"/>
      <c r="C32" s="130"/>
      <c r="D32" s="130"/>
      <c r="E32" s="130"/>
      <c r="F32" s="130"/>
      <c r="G32" s="130"/>
      <c r="H32" s="130"/>
      <c r="I32" s="130"/>
      <c r="J32" s="130"/>
      <c r="K32" s="130"/>
      <c r="L32" s="131"/>
      <c r="M32" s="1"/>
      <c r="N32" s="129"/>
      <c r="O32" s="130"/>
      <c r="P32" s="130"/>
      <c r="Q32" s="130"/>
      <c r="R32" s="130"/>
      <c r="S32" s="130"/>
      <c r="T32" s="130"/>
      <c r="U32" s="130"/>
      <c r="V32" s="130"/>
      <c r="W32" s="130"/>
      <c r="X32" s="131"/>
      <c r="Y32" s="92"/>
      <c r="Z32" s="99">
        <v>31.0</v>
      </c>
      <c r="AA32" s="100" t="str">
        <f t="shared" ref="AA32:AB32" si="31">AA31</f>
        <v>F.P.F.M. - Taça São Paulo - 2026</v>
      </c>
      <c r="AB32" s="100" t="str">
        <f t="shared" si="31"/>
        <v>Adulto -3ª Divisão - Círculo Militar</v>
      </c>
      <c r="AC32" s="101">
        <v>1.0</v>
      </c>
      <c r="AD32" s="101">
        <f t="shared" si="8"/>
        <v>6</v>
      </c>
      <c r="AE32" s="101">
        <f>'12'!O57</f>
        <v>3</v>
      </c>
      <c r="AF32" s="100" t="str">
        <f>'12'!Q57</f>
        <v> BRUNO VASC.-SPFC </v>
      </c>
      <c r="AG32" s="100" t="str">
        <f>'12'!W57</f>
        <v> DI CICCO-SEP </v>
      </c>
    </row>
    <row r="33" ht="24.75" customHeight="1">
      <c r="A33" s="9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92"/>
      <c r="Z33" s="99">
        <v>32.0</v>
      </c>
      <c r="AA33" s="100" t="str">
        <f t="shared" ref="AA33:AB33" si="32">AA32</f>
        <v>F.P.F.M. - Taça São Paulo - 2026</v>
      </c>
      <c r="AB33" s="100" t="str">
        <f t="shared" si="32"/>
        <v>Adulto -3ª Divisão - Círculo Militar</v>
      </c>
      <c r="AC33" s="101">
        <v>1.0</v>
      </c>
      <c r="AD33" s="101">
        <f t="shared" si="8"/>
        <v>6</v>
      </c>
      <c r="AE33" s="101">
        <f>'12'!O58</f>
        <v>2</v>
      </c>
      <c r="AF33" s="100" t="str">
        <f>'12'!Q58</f>
        <v> DUDA-SPFC </v>
      </c>
      <c r="AG33" s="100" t="str">
        <f>'12'!W58</f>
        <v> RAFAEL SANTOS-CMSP </v>
      </c>
    </row>
    <row r="34" ht="24.75" customHeight="1">
      <c r="A34" s="91"/>
      <c r="B34" s="94"/>
      <c r="C34" s="95" t="s">
        <v>67</v>
      </c>
      <c r="D34" s="96"/>
      <c r="E34" s="96"/>
      <c r="F34" s="96"/>
      <c r="G34" s="96"/>
      <c r="H34" s="96"/>
      <c r="I34" s="96"/>
      <c r="J34" s="96"/>
      <c r="K34" s="97" t="s">
        <v>68</v>
      </c>
      <c r="L34" s="98"/>
      <c r="M34" s="1"/>
      <c r="N34" s="94"/>
      <c r="O34" s="95" t="s">
        <v>67</v>
      </c>
      <c r="P34" s="96"/>
      <c r="Q34" s="96"/>
      <c r="R34" s="96"/>
      <c r="S34" s="96"/>
      <c r="T34" s="96"/>
      <c r="U34" s="96"/>
      <c r="V34" s="96"/>
      <c r="W34" s="97" t="s">
        <v>68</v>
      </c>
      <c r="X34" s="98"/>
      <c r="Y34" s="92"/>
      <c r="Z34" s="99">
        <v>33.0</v>
      </c>
      <c r="AA34" s="100" t="str">
        <f t="shared" ref="AA34:AB34" si="33">AA33</f>
        <v>F.P.F.M. - Taça São Paulo - 2026</v>
      </c>
      <c r="AB34" s="100" t="str">
        <f t="shared" si="33"/>
        <v>Adulto -3ª Divisão - Círculo Militar</v>
      </c>
      <c r="AC34" s="101">
        <v>1.0</v>
      </c>
      <c r="AD34" s="101">
        <f t="shared" si="8"/>
        <v>6</v>
      </c>
      <c r="AE34" s="101">
        <f>'12'!O59</f>
        <v>4</v>
      </c>
      <c r="AF34" s="100" t="str">
        <f>'12'!Q59</f>
        <v> GUTO-ECSB </v>
      </c>
      <c r="AG34" s="100" t="str">
        <f>'12'!W59</f>
        <v> RENAN G.-MFC </v>
      </c>
    </row>
    <row r="35" ht="24.75" customHeight="1">
      <c r="A35" s="102"/>
      <c r="B35" s="103"/>
      <c r="C35" s="104" t="str">
        <f>$AA$6</f>
        <v>F.P.F.M. - Taça São Paulo - 2026</v>
      </c>
      <c r="D35" s="105"/>
      <c r="E35" s="105"/>
      <c r="F35" s="105"/>
      <c r="G35" s="105"/>
      <c r="H35" s="105"/>
      <c r="I35" s="105"/>
      <c r="J35" s="105"/>
      <c r="K35" s="106" t="str">
        <f>$AB$6</f>
        <v>Adulto -3ª Divisão - Círculo Militar</v>
      </c>
      <c r="L35" s="107"/>
      <c r="M35" s="108"/>
      <c r="N35" s="109"/>
      <c r="O35" s="104" t="str">
        <f>$AA$7</f>
        <v>F.P.F.M. - Taça São Paulo - 2026</v>
      </c>
      <c r="P35" s="105"/>
      <c r="Q35" s="105"/>
      <c r="R35" s="105"/>
      <c r="S35" s="105"/>
      <c r="T35" s="105"/>
      <c r="U35" s="105"/>
      <c r="V35" s="105"/>
      <c r="W35" s="106" t="str">
        <f>$AB$7</f>
        <v>Adulto -3ª Divisão - Círculo Militar</v>
      </c>
      <c r="X35" s="107"/>
      <c r="Y35" s="110"/>
      <c r="Z35" s="132">
        <v>34.0</v>
      </c>
      <c r="AA35" s="133" t="str">
        <f t="shared" ref="AA35:AB35" si="34">AA34</f>
        <v>F.P.F.M. - Taça São Paulo - 2026</v>
      </c>
      <c r="AB35" s="133" t="str">
        <f t="shared" si="34"/>
        <v>Adulto -3ª Divisão - Círculo Militar</v>
      </c>
      <c r="AC35" s="134">
        <v>1.0</v>
      </c>
      <c r="AD35" s="134">
        <f t="shared" si="8"/>
        <v>6</v>
      </c>
      <c r="AE35" s="134">
        <f>'12'!O60</f>
        <v>5</v>
      </c>
      <c r="AF35" s="133" t="str">
        <f>'12'!Q60</f>
        <v> PC-SPFC </v>
      </c>
      <c r="AG35" s="133" t="str">
        <f>'12'!W60</f>
        <v> ZERO-SCCP </v>
      </c>
    </row>
    <row r="36" ht="24.75" customHeight="1">
      <c r="A36" s="91"/>
      <c r="B36" s="111"/>
      <c r="C36" s="112"/>
      <c r="D36" s="112"/>
      <c r="E36" s="113"/>
      <c r="F36" s="113"/>
      <c r="G36" s="113"/>
      <c r="H36" s="113"/>
      <c r="I36" s="113"/>
      <c r="J36" s="1"/>
      <c r="K36" s="1"/>
      <c r="L36" s="114"/>
      <c r="M36" s="1"/>
      <c r="N36" s="111"/>
      <c r="O36" s="112"/>
      <c r="P36" s="112"/>
      <c r="Q36" s="113"/>
      <c r="R36" s="113"/>
      <c r="S36" s="113"/>
      <c r="T36" s="113"/>
      <c r="U36" s="113"/>
      <c r="V36" s="1"/>
      <c r="W36" s="1"/>
      <c r="X36" s="114"/>
      <c r="Y36" s="92"/>
      <c r="Z36" s="99">
        <v>35.0</v>
      </c>
      <c r="AA36" s="100" t="str">
        <f t="shared" ref="AA36:AB36" si="35">AA35</f>
        <v>F.P.F.M. - Taça São Paulo - 2026</v>
      </c>
      <c r="AB36" s="100" t="str">
        <f t="shared" si="35"/>
        <v>Adulto -3ª Divisão - Círculo Militar</v>
      </c>
      <c r="AC36" s="101">
        <v>1.0</v>
      </c>
      <c r="AD36" s="101">
        <f t="shared" si="8"/>
        <v>6</v>
      </c>
      <c r="AE36" s="101">
        <f>'12'!O61</f>
        <v>1</v>
      </c>
      <c r="AF36" s="100" t="str">
        <f>'12'!Q61</f>
        <v> LEO RODRIGUES-SPFC </v>
      </c>
      <c r="AG36" s="100" t="str">
        <f>'12'!W61</f>
        <v> ARTHURZINHO-CMSP </v>
      </c>
    </row>
    <row r="37" ht="24.75" customHeight="1">
      <c r="A37" s="91">
        <v>1.0</v>
      </c>
      <c r="B37" s="111"/>
      <c r="C37" s="115" t="s">
        <v>74</v>
      </c>
      <c r="D37" s="112"/>
      <c r="E37" s="116" t="str">
        <f>$AF$6</f>
        <v> RAFAEL SANTOS-CMSP </v>
      </c>
      <c r="F37" s="117"/>
      <c r="G37" s="117"/>
      <c r="H37" s="117"/>
      <c r="I37" s="118"/>
      <c r="J37" s="1"/>
      <c r="K37" s="1"/>
      <c r="L37" s="114"/>
      <c r="M37" s="1"/>
      <c r="N37" s="111"/>
      <c r="O37" s="115" t="s">
        <v>74</v>
      </c>
      <c r="P37" s="112"/>
      <c r="Q37" s="116" t="str">
        <f>$AF$7</f>
        <v> RENAN G.-MFC </v>
      </c>
      <c r="R37" s="117"/>
      <c r="S37" s="117"/>
      <c r="T37" s="117"/>
      <c r="U37" s="118"/>
      <c r="V37" s="1"/>
      <c r="W37" s="1"/>
      <c r="X37" s="114"/>
      <c r="Y37" s="92"/>
      <c r="Z37" s="99">
        <v>36.0</v>
      </c>
      <c r="AA37" s="100" t="str">
        <f t="shared" ref="AA37:AB37" si="36">AA36</f>
        <v>F.P.F.M. - Taça São Paulo - 2026</v>
      </c>
      <c r="AB37" s="100" t="str">
        <f t="shared" si="36"/>
        <v>Adulto -3ª Divisão - Círculo Militar</v>
      </c>
      <c r="AC37" s="101">
        <v>1.0</v>
      </c>
      <c r="AD37" s="101">
        <f t="shared" si="8"/>
        <v>6</v>
      </c>
      <c r="AE37" s="101">
        <f>'12'!O62</f>
        <v>6</v>
      </c>
      <c r="AF37" s="100" t="str">
        <f>'12'!Q62</f>
        <v> DIEGO BANFI-SPFC </v>
      </c>
      <c r="AG37" s="100" t="str">
        <f>'12'!W62</f>
        <v> FRANCISCO JR-SEP </v>
      </c>
    </row>
    <row r="38" ht="24.75" customHeight="1">
      <c r="A38" s="91">
        <v>1.0</v>
      </c>
      <c r="B38" s="111"/>
      <c r="C38" s="119">
        <f>$AC$6</f>
        <v>1</v>
      </c>
      <c r="D38" s="120"/>
      <c r="E38" s="121"/>
      <c r="F38" s="122"/>
      <c r="G38" s="122"/>
      <c r="H38" s="122"/>
      <c r="I38" s="123"/>
      <c r="J38" s="1"/>
      <c r="K38" s="124"/>
      <c r="L38" s="114"/>
      <c r="M38" s="1"/>
      <c r="N38" s="111"/>
      <c r="O38" s="119">
        <f>$AC$7</f>
        <v>1</v>
      </c>
      <c r="P38" s="120"/>
      <c r="Q38" s="121"/>
      <c r="R38" s="122"/>
      <c r="S38" s="122"/>
      <c r="T38" s="122"/>
      <c r="U38" s="123"/>
      <c r="V38" s="1"/>
      <c r="W38" s="124"/>
      <c r="X38" s="114"/>
      <c r="Y38" s="92"/>
      <c r="Z38" s="99">
        <v>37.0</v>
      </c>
      <c r="AA38" s="100" t="str">
        <f t="shared" ref="AA38:AB38" si="37">AA37</f>
        <v>F.P.F.M. - Taça São Paulo - 2026</v>
      </c>
      <c r="AB38" s="100" t="str">
        <f t="shared" si="37"/>
        <v>Adulto -3ª Divisão - Círculo Militar</v>
      </c>
      <c r="AC38" s="101">
        <v>1.0</v>
      </c>
      <c r="AD38" s="101">
        <f t="shared" si="8"/>
        <v>7</v>
      </c>
      <c r="AE38" s="101">
        <f>'12'!B75</f>
        <v>4</v>
      </c>
      <c r="AF38" s="100" t="str">
        <f>'12'!D75</f>
        <v> BRUNO VASC.-SPFC </v>
      </c>
      <c r="AG38" s="100" t="str">
        <f>'12'!J75</f>
        <v> FRANCISCO JR-SEP </v>
      </c>
    </row>
    <row r="39" ht="24.75" customHeight="1">
      <c r="A39" s="91"/>
      <c r="B39" s="111"/>
      <c r="C39" s="125"/>
      <c r="D39" s="120"/>
      <c r="E39" s="126"/>
      <c r="F39" s="126"/>
      <c r="G39" s="126"/>
      <c r="H39" s="126"/>
      <c r="I39" s="126"/>
      <c r="J39" s="1"/>
      <c r="K39" s="127"/>
      <c r="L39" s="114"/>
      <c r="M39" s="1"/>
      <c r="N39" s="111"/>
      <c r="O39" s="125"/>
      <c r="P39" s="120"/>
      <c r="Q39" s="126"/>
      <c r="R39" s="126"/>
      <c r="S39" s="126"/>
      <c r="T39" s="126"/>
      <c r="U39" s="126"/>
      <c r="V39" s="1"/>
      <c r="W39" s="127"/>
      <c r="X39" s="114"/>
      <c r="Y39" s="92"/>
      <c r="Z39" s="99">
        <v>38.0</v>
      </c>
      <c r="AA39" s="100" t="str">
        <f t="shared" ref="AA39:AB39" si="38">AA38</f>
        <v>F.P.F.M. - Taça São Paulo - 2026</v>
      </c>
      <c r="AB39" s="100" t="str">
        <f t="shared" si="38"/>
        <v>Adulto -3ª Divisão - Círculo Militar</v>
      </c>
      <c r="AC39" s="101">
        <v>1.0</v>
      </c>
      <c r="AD39" s="101">
        <f t="shared" si="8"/>
        <v>7</v>
      </c>
      <c r="AE39" s="101">
        <f>'12'!B76</f>
        <v>5</v>
      </c>
      <c r="AF39" s="100" t="str">
        <f>'12'!D76</f>
        <v> DUDA-SPFC </v>
      </c>
      <c r="AG39" s="100" t="str">
        <f>'12'!J76</f>
        <v> DI CICCO-SEP </v>
      </c>
    </row>
    <row r="40" ht="24.75" customHeight="1">
      <c r="A40" s="91"/>
      <c r="B40" s="111"/>
      <c r="C40" s="1"/>
      <c r="D40" s="120"/>
      <c r="E40" s="126"/>
      <c r="F40" s="126"/>
      <c r="G40" s="126"/>
      <c r="H40" s="126"/>
      <c r="I40" s="126"/>
      <c r="J40" s="1"/>
      <c r="K40" s="125"/>
      <c r="L40" s="114"/>
      <c r="M40" s="1"/>
      <c r="N40" s="111"/>
      <c r="O40" s="1"/>
      <c r="P40" s="120"/>
      <c r="Q40" s="126"/>
      <c r="R40" s="126"/>
      <c r="S40" s="126"/>
      <c r="T40" s="126"/>
      <c r="U40" s="126"/>
      <c r="V40" s="1"/>
      <c r="W40" s="125"/>
      <c r="X40" s="114"/>
      <c r="Y40" s="92"/>
      <c r="Z40" s="99">
        <v>39.0</v>
      </c>
      <c r="AA40" s="100" t="str">
        <f t="shared" ref="AA40:AB40" si="39">AA39</f>
        <v>F.P.F.M. - Taça São Paulo - 2026</v>
      </c>
      <c r="AB40" s="100" t="str">
        <f t="shared" si="39"/>
        <v>Adulto -3ª Divisão - Círculo Militar</v>
      </c>
      <c r="AC40" s="101">
        <v>1.0</v>
      </c>
      <c r="AD40" s="101">
        <f t="shared" si="8"/>
        <v>7</v>
      </c>
      <c r="AE40" s="101">
        <f>'12'!B77</f>
        <v>6</v>
      </c>
      <c r="AF40" s="100" t="str">
        <f>'12'!D77</f>
        <v> GUTO-ECSB </v>
      </c>
      <c r="AG40" s="100" t="str">
        <f>'12'!J77</f>
        <v> RAFAEL SANTOS-CMSP </v>
      </c>
    </row>
    <row r="41" ht="24.75" customHeight="1">
      <c r="A41" s="91"/>
      <c r="B41" s="111"/>
      <c r="C41" s="115" t="s">
        <v>75</v>
      </c>
      <c r="D41" s="120"/>
      <c r="E41" s="126"/>
      <c r="F41" s="126"/>
      <c r="G41" s="126"/>
      <c r="H41" s="126"/>
      <c r="I41" s="126"/>
      <c r="J41" s="1"/>
      <c r="K41" s="1"/>
      <c r="L41" s="114"/>
      <c r="M41" s="1"/>
      <c r="N41" s="111"/>
      <c r="O41" s="115" t="s">
        <v>75</v>
      </c>
      <c r="P41" s="120"/>
      <c r="Q41" s="126"/>
      <c r="R41" s="126"/>
      <c r="S41" s="126"/>
      <c r="T41" s="126"/>
      <c r="U41" s="126"/>
      <c r="V41" s="1"/>
      <c r="W41" s="1"/>
      <c r="X41" s="114"/>
      <c r="Y41" s="92"/>
      <c r="Z41" s="99">
        <v>40.0</v>
      </c>
      <c r="AA41" s="100" t="str">
        <f t="shared" ref="AA41:AB41" si="40">AA40</f>
        <v>F.P.F.M. - Taça São Paulo - 2026</v>
      </c>
      <c r="AB41" s="100" t="str">
        <f t="shared" si="40"/>
        <v>Adulto -3ª Divisão - Círculo Militar</v>
      </c>
      <c r="AC41" s="101">
        <v>1.0</v>
      </c>
      <c r="AD41" s="101">
        <f t="shared" si="8"/>
        <v>7</v>
      </c>
      <c r="AE41" s="101">
        <f>'12'!B78</f>
        <v>1</v>
      </c>
      <c r="AF41" s="100" t="str">
        <f>'12'!D78</f>
        <v> PC-SPFC </v>
      </c>
      <c r="AG41" s="100" t="str">
        <f>'12'!J78</f>
        <v> RENAN G.-MFC </v>
      </c>
    </row>
    <row r="42" ht="24.75" customHeight="1">
      <c r="A42" s="91"/>
      <c r="B42" s="128"/>
      <c r="C42" s="119">
        <f>$AD$6</f>
        <v>1</v>
      </c>
      <c r="D42" s="1"/>
      <c r="E42" s="1"/>
      <c r="F42" s="1"/>
      <c r="G42" s="1"/>
      <c r="H42" s="1"/>
      <c r="I42" s="1"/>
      <c r="J42" s="1"/>
      <c r="K42" s="1"/>
      <c r="L42" s="114"/>
      <c r="M42" s="1"/>
      <c r="N42" s="128"/>
      <c r="O42" s="119">
        <f>$AD$7</f>
        <v>1</v>
      </c>
      <c r="P42" s="1"/>
      <c r="Q42" s="1"/>
      <c r="R42" s="1"/>
      <c r="S42" s="1"/>
      <c r="T42" s="1"/>
      <c r="U42" s="1"/>
      <c r="V42" s="1"/>
      <c r="W42" s="1"/>
      <c r="X42" s="114"/>
      <c r="Y42" s="92"/>
      <c r="Z42" s="99">
        <v>41.0</v>
      </c>
      <c r="AA42" s="100" t="str">
        <f t="shared" ref="AA42:AB42" si="41">AA41</f>
        <v>F.P.F.M. - Taça São Paulo - 2026</v>
      </c>
      <c r="AB42" s="100" t="str">
        <f t="shared" si="41"/>
        <v>Adulto -3ª Divisão - Círculo Militar</v>
      </c>
      <c r="AC42" s="101">
        <v>1.0</v>
      </c>
      <c r="AD42" s="101">
        <f t="shared" si="8"/>
        <v>7</v>
      </c>
      <c r="AE42" s="101">
        <f>'12'!B79</f>
        <v>2</v>
      </c>
      <c r="AF42" s="100" t="str">
        <f>'12'!D79</f>
        <v> LEO RODRIGUES-SPFC </v>
      </c>
      <c r="AG42" s="100" t="str">
        <f>'12'!J79</f>
        <v> ZERO-SCCP </v>
      </c>
    </row>
    <row r="43" ht="24.75" customHeight="1">
      <c r="A43" s="91">
        <v>1.0</v>
      </c>
      <c r="B43" s="128"/>
      <c r="C43" s="125"/>
      <c r="D43" s="1"/>
      <c r="E43" s="116" t="str">
        <f>$AG$6</f>
        <v> ARTHURZINHO-CMSP </v>
      </c>
      <c r="F43" s="117"/>
      <c r="G43" s="117"/>
      <c r="H43" s="117"/>
      <c r="I43" s="118"/>
      <c r="J43" s="1"/>
      <c r="K43" s="1"/>
      <c r="L43" s="114"/>
      <c r="M43" s="1"/>
      <c r="N43" s="128"/>
      <c r="O43" s="125"/>
      <c r="P43" s="1"/>
      <c r="Q43" s="116" t="str">
        <f>$AG$7</f>
        <v> ZERO-SCCP </v>
      </c>
      <c r="R43" s="117"/>
      <c r="S43" s="117"/>
      <c r="T43" s="117"/>
      <c r="U43" s="118"/>
      <c r="V43" s="1"/>
      <c r="W43" s="1"/>
      <c r="X43" s="114"/>
      <c r="Y43" s="92"/>
      <c r="Z43" s="99">
        <v>42.0</v>
      </c>
      <c r="AA43" s="100" t="str">
        <f t="shared" ref="AA43:AB43" si="42">AA42</f>
        <v>F.P.F.M. - Taça São Paulo - 2026</v>
      </c>
      <c r="AB43" s="100" t="str">
        <f t="shared" si="42"/>
        <v>Adulto -3ª Divisão - Círculo Militar</v>
      </c>
      <c r="AC43" s="101">
        <v>1.0</v>
      </c>
      <c r="AD43" s="101">
        <f t="shared" si="8"/>
        <v>7</v>
      </c>
      <c r="AE43" s="101">
        <f>'12'!B80</f>
        <v>3</v>
      </c>
      <c r="AF43" s="100" t="str">
        <f>'12'!D80</f>
        <v> DIEGO BANFI-SPFC </v>
      </c>
      <c r="AG43" s="100" t="str">
        <f>'12'!J80</f>
        <v> ARTHURZINHO-CMSP </v>
      </c>
    </row>
    <row r="44" ht="24.75" customHeight="1">
      <c r="A44" s="91">
        <v>1.0</v>
      </c>
      <c r="B44" s="128"/>
      <c r="C44" s="1"/>
      <c r="D44" s="1"/>
      <c r="E44" s="121"/>
      <c r="F44" s="122"/>
      <c r="G44" s="122"/>
      <c r="H44" s="122"/>
      <c r="I44" s="123"/>
      <c r="J44" s="1"/>
      <c r="K44" s="124"/>
      <c r="L44" s="114"/>
      <c r="M44" s="1"/>
      <c r="N44" s="128"/>
      <c r="O44" s="1"/>
      <c r="P44" s="1"/>
      <c r="Q44" s="121"/>
      <c r="R44" s="122"/>
      <c r="S44" s="122"/>
      <c r="T44" s="122"/>
      <c r="U44" s="123"/>
      <c r="V44" s="1"/>
      <c r="W44" s="124"/>
      <c r="X44" s="114"/>
      <c r="Y44" s="92"/>
      <c r="Z44" s="99">
        <v>43.0</v>
      </c>
      <c r="AA44" s="100" t="str">
        <f t="shared" ref="AA44:AB44" si="43">AA43</f>
        <v>F.P.F.M. - Taça São Paulo - 2026</v>
      </c>
      <c r="AB44" s="100" t="str">
        <f t="shared" si="43"/>
        <v>Adulto -3ª Divisão - Círculo Militar</v>
      </c>
      <c r="AC44" s="101">
        <v>1.0</v>
      </c>
      <c r="AD44" s="101">
        <f t="shared" si="8"/>
        <v>8</v>
      </c>
      <c r="AE44" s="101">
        <f>'12'!O75</f>
        <v>2</v>
      </c>
      <c r="AF44" s="100" t="str">
        <f>'12'!Q75</f>
        <v> BRUNO VASC.-SPFC </v>
      </c>
      <c r="AG44" s="100" t="str">
        <f>'12'!W75</f>
        <v> ARTHURZINHO-CMSP </v>
      </c>
    </row>
    <row r="45" ht="24.75" customHeight="1">
      <c r="A45" s="91"/>
      <c r="B45" s="128"/>
      <c r="C45" s="115" t="s">
        <v>71</v>
      </c>
      <c r="D45" s="1"/>
      <c r="E45" s="126"/>
      <c r="F45" s="126"/>
      <c r="G45" s="126"/>
      <c r="H45" s="126"/>
      <c r="I45" s="126"/>
      <c r="J45" s="1"/>
      <c r="K45" s="127"/>
      <c r="L45" s="114"/>
      <c r="M45" s="1"/>
      <c r="N45" s="128"/>
      <c r="O45" s="115" t="s">
        <v>71</v>
      </c>
      <c r="P45" s="1"/>
      <c r="Q45" s="126"/>
      <c r="R45" s="126"/>
      <c r="S45" s="126"/>
      <c r="T45" s="126"/>
      <c r="U45" s="126"/>
      <c r="V45" s="1"/>
      <c r="W45" s="127"/>
      <c r="X45" s="114"/>
      <c r="Y45" s="92"/>
      <c r="Z45" s="99">
        <v>44.0</v>
      </c>
      <c r="AA45" s="100" t="str">
        <f t="shared" ref="AA45:AB45" si="44">AA44</f>
        <v>F.P.F.M. - Taça São Paulo - 2026</v>
      </c>
      <c r="AB45" s="100" t="str">
        <f t="shared" si="44"/>
        <v>Adulto -3ª Divisão - Círculo Militar</v>
      </c>
      <c r="AC45" s="101">
        <v>1.0</v>
      </c>
      <c r="AD45" s="101">
        <f t="shared" si="8"/>
        <v>8</v>
      </c>
      <c r="AE45" s="101">
        <f>'12'!O76</f>
        <v>3</v>
      </c>
      <c r="AF45" s="100" t="str">
        <f>'12'!Q76</f>
        <v> DUDA-SPFC </v>
      </c>
      <c r="AG45" s="100" t="str">
        <f>'12'!W76</f>
        <v> FRANCISCO JR-SEP </v>
      </c>
    </row>
    <row r="46" ht="24.75" customHeight="1">
      <c r="A46" s="91"/>
      <c r="B46" s="128"/>
      <c r="C46" s="119">
        <f>$AE$6</f>
        <v>5</v>
      </c>
      <c r="D46" s="1"/>
      <c r="E46" s="126"/>
      <c r="F46" s="126"/>
      <c r="G46" s="126"/>
      <c r="H46" s="126"/>
      <c r="I46" s="126"/>
      <c r="J46" s="1"/>
      <c r="K46" s="125"/>
      <c r="L46" s="114"/>
      <c r="M46" s="1"/>
      <c r="N46" s="128"/>
      <c r="O46" s="119">
        <f>$AE$7</f>
        <v>6</v>
      </c>
      <c r="P46" s="1"/>
      <c r="Q46" s="126"/>
      <c r="R46" s="126"/>
      <c r="S46" s="126"/>
      <c r="T46" s="126"/>
      <c r="U46" s="126"/>
      <c r="V46" s="1"/>
      <c r="W46" s="125"/>
      <c r="X46" s="114"/>
      <c r="Y46" s="92"/>
      <c r="Z46" s="99">
        <v>45.0</v>
      </c>
      <c r="AA46" s="100" t="str">
        <f t="shared" ref="AA46:AB46" si="45">AA45</f>
        <v>F.P.F.M. - Taça São Paulo - 2026</v>
      </c>
      <c r="AB46" s="100" t="str">
        <f t="shared" si="45"/>
        <v>Adulto -3ª Divisão - Círculo Militar</v>
      </c>
      <c r="AC46" s="101">
        <v>1.0</v>
      </c>
      <c r="AD46" s="101">
        <f t="shared" si="8"/>
        <v>8</v>
      </c>
      <c r="AE46" s="101">
        <f>'12'!O77</f>
        <v>4</v>
      </c>
      <c r="AF46" s="100" t="str">
        <f>'12'!Q77</f>
        <v> GUTO-ECSB </v>
      </c>
      <c r="AG46" s="100" t="str">
        <f>'12'!W77</f>
        <v> DI CICCO-SEP </v>
      </c>
    </row>
    <row r="47" ht="24.75" customHeight="1">
      <c r="A47" s="91"/>
      <c r="B47" s="128"/>
      <c r="C47" s="125"/>
      <c r="D47" s="1"/>
      <c r="E47" s="126"/>
      <c r="F47" s="126"/>
      <c r="G47" s="126"/>
      <c r="H47" s="126"/>
      <c r="I47" s="126"/>
      <c r="J47" s="1"/>
      <c r="K47" s="1"/>
      <c r="L47" s="114"/>
      <c r="M47" s="1"/>
      <c r="N47" s="128"/>
      <c r="O47" s="125"/>
      <c r="P47" s="1"/>
      <c r="Q47" s="126"/>
      <c r="R47" s="126"/>
      <c r="S47" s="126"/>
      <c r="T47" s="126"/>
      <c r="U47" s="126"/>
      <c r="V47" s="1"/>
      <c r="W47" s="1"/>
      <c r="X47" s="114"/>
      <c r="Y47" s="92"/>
      <c r="Z47" s="99">
        <v>46.0</v>
      </c>
      <c r="AA47" s="100" t="str">
        <f t="shared" ref="AA47:AB47" si="46">AA46</f>
        <v>F.P.F.M. - Taça São Paulo - 2026</v>
      </c>
      <c r="AB47" s="100" t="str">
        <f t="shared" si="46"/>
        <v>Adulto -3ª Divisão - Círculo Militar</v>
      </c>
      <c r="AC47" s="101">
        <v>1.0</v>
      </c>
      <c r="AD47" s="101">
        <f t="shared" si="8"/>
        <v>8</v>
      </c>
      <c r="AE47" s="101">
        <f>'12'!O78</f>
        <v>5</v>
      </c>
      <c r="AF47" s="100" t="str">
        <f>'12'!Q78</f>
        <v> PC-SPFC </v>
      </c>
      <c r="AG47" s="100" t="str">
        <f>'12'!W78</f>
        <v> RAFAEL SANTOS-CMSP </v>
      </c>
    </row>
    <row r="48" ht="24.75" customHeight="1">
      <c r="A48" s="91"/>
      <c r="B48" s="129"/>
      <c r="C48" s="130"/>
      <c r="D48" s="130"/>
      <c r="E48" s="130"/>
      <c r="F48" s="130"/>
      <c r="G48" s="130"/>
      <c r="H48" s="130"/>
      <c r="I48" s="130"/>
      <c r="J48" s="130"/>
      <c r="K48" s="130"/>
      <c r="L48" s="131"/>
      <c r="M48" s="1"/>
      <c r="N48" s="129"/>
      <c r="O48" s="130"/>
      <c r="P48" s="130"/>
      <c r="Q48" s="130"/>
      <c r="R48" s="130"/>
      <c r="S48" s="130"/>
      <c r="T48" s="130"/>
      <c r="U48" s="130"/>
      <c r="V48" s="130"/>
      <c r="W48" s="130"/>
      <c r="X48" s="131"/>
      <c r="Y48" s="92"/>
      <c r="Z48" s="99">
        <v>47.0</v>
      </c>
      <c r="AA48" s="100" t="str">
        <f t="shared" ref="AA48:AB48" si="47">AA47</f>
        <v>F.P.F.M. - Taça São Paulo - 2026</v>
      </c>
      <c r="AB48" s="100" t="str">
        <f t="shared" si="47"/>
        <v>Adulto -3ª Divisão - Círculo Militar</v>
      </c>
      <c r="AC48" s="101">
        <v>1.0</v>
      </c>
      <c r="AD48" s="101">
        <f t="shared" si="8"/>
        <v>8</v>
      </c>
      <c r="AE48" s="101">
        <f>'12'!O79</f>
        <v>6</v>
      </c>
      <c r="AF48" s="100" t="str">
        <f>'12'!Q79</f>
        <v> LEO RODRIGUES-SPFC </v>
      </c>
      <c r="AG48" s="100" t="str">
        <f>'12'!W79</f>
        <v> RENAN G.-MFC </v>
      </c>
    </row>
    <row r="49" ht="24.75" customHeight="1">
      <c r="A49" s="9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92"/>
      <c r="Z49" s="99">
        <v>48.0</v>
      </c>
      <c r="AA49" s="100" t="str">
        <f t="shared" ref="AA49:AB49" si="48">AA48</f>
        <v>F.P.F.M. - Taça São Paulo - 2026</v>
      </c>
      <c r="AB49" s="100" t="str">
        <f t="shared" si="48"/>
        <v>Adulto -3ª Divisão - Círculo Militar</v>
      </c>
      <c r="AC49" s="101">
        <v>1.0</v>
      </c>
      <c r="AD49" s="101">
        <f t="shared" si="8"/>
        <v>8</v>
      </c>
      <c r="AE49" s="101">
        <f>'12'!O80</f>
        <v>1</v>
      </c>
      <c r="AF49" s="100" t="str">
        <f>'12'!Q80</f>
        <v> DIEGO BANFI-SPFC </v>
      </c>
      <c r="AG49" s="100" t="str">
        <f>'12'!W80</f>
        <v> ZERO-SCCP </v>
      </c>
    </row>
    <row r="50" ht="24.75" customHeight="1">
      <c r="A50" s="91"/>
      <c r="B50" s="94"/>
      <c r="C50" s="95" t="s">
        <v>67</v>
      </c>
      <c r="D50" s="96"/>
      <c r="E50" s="96"/>
      <c r="F50" s="96"/>
      <c r="G50" s="96"/>
      <c r="H50" s="96"/>
      <c r="I50" s="96"/>
      <c r="J50" s="96"/>
      <c r="K50" s="97" t="s">
        <v>68</v>
      </c>
      <c r="L50" s="98"/>
      <c r="M50" s="1"/>
      <c r="N50" s="94"/>
      <c r="O50" s="95" t="s">
        <v>67</v>
      </c>
      <c r="P50" s="96"/>
      <c r="Q50" s="96"/>
      <c r="R50" s="96"/>
      <c r="S50" s="96"/>
      <c r="T50" s="96"/>
      <c r="U50" s="96"/>
      <c r="V50" s="96"/>
      <c r="W50" s="97" t="s">
        <v>68</v>
      </c>
      <c r="X50" s="98"/>
      <c r="Y50" s="92"/>
      <c r="Z50" s="99">
        <v>49.0</v>
      </c>
      <c r="AA50" s="100" t="str">
        <f t="shared" ref="AA50:AB50" si="49">AA49</f>
        <v>F.P.F.M. - Taça São Paulo - 2026</v>
      </c>
      <c r="AB50" s="100" t="str">
        <f t="shared" si="49"/>
        <v>Adulto -3ª Divisão - Círculo Militar</v>
      </c>
      <c r="AC50" s="101">
        <v>1.0</v>
      </c>
      <c r="AD50" s="101">
        <f t="shared" si="8"/>
        <v>9</v>
      </c>
      <c r="AE50" s="101">
        <f>'12'!B85</f>
        <v>5</v>
      </c>
      <c r="AF50" s="100" t="str">
        <f>'12'!D85</f>
        <v> BRUNO VASC.-SPFC </v>
      </c>
      <c r="AG50" s="100" t="str">
        <f>'12'!J85</f>
        <v> ZERO-SCCP </v>
      </c>
    </row>
    <row r="51" ht="24.75" customHeight="1">
      <c r="A51" s="102"/>
      <c r="B51" s="103"/>
      <c r="C51" s="104" t="str">
        <f>$AA$8</f>
        <v>F.P.F.M. - Taça São Paulo - 2026</v>
      </c>
      <c r="D51" s="105"/>
      <c r="E51" s="105"/>
      <c r="F51" s="105"/>
      <c r="G51" s="105"/>
      <c r="H51" s="105"/>
      <c r="I51" s="105"/>
      <c r="J51" s="105"/>
      <c r="K51" s="106" t="str">
        <f>$AB$8</f>
        <v>Adulto -3ª Divisão - Círculo Militar</v>
      </c>
      <c r="L51" s="107"/>
      <c r="M51" s="108"/>
      <c r="N51" s="109"/>
      <c r="O51" s="104" t="str">
        <f>$AA$9</f>
        <v>F.P.F.M. - Taça São Paulo - 2026</v>
      </c>
      <c r="P51" s="105"/>
      <c r="Q51" s="105"/>
      <c r="R51" s="105"/>
      <c r="S51" s="105"/>
      <c r="T51" s="105"/>
      <c r="U51" s="105"/>
      <c r="V51" s="105"/>
      <c r="W51" s="106" t="str">
        <f>$AB$9</f>
        <v>Adulto -3ª Divisão - Círculo Militar</v>
      </c>
      <c r="X51" s="107"/>
      <c r="Y51" s="110"/>
      <c r="Z51" s="132">
        <v>50.0</v>
      </c>
      <c r="AA51" s="133" t="str">
        <f t="shared" ref="AA51:AB51" si="50">AA50</f>
        <v>F.P.F.M. - Taça São Paulo - 2026</v>
      </c>
      <c r="AB51" s="133" t="str">
        <f t="shared" si="50"/>
        <v>Adulto -3ª Divisão - Círculo Militar</v>
      </c>
      <c r="AC51" s="134">
        <v>1.0</v>
      </c>
      <c r="AD51" s="134">
        <f t="shared" si="8"/>
        <v>9</v>
      </c>
      <c r="AE51" s="134">
        <f>'12'!B86</f>
        <v>6</v>
      </c>
      <c r="AF51" s="133" t="str">
        <f>'12'!D86</f>
        <v> DUDA-SPFC </v>
      </c>
      <c r="AG51" s="133" t="str">
        <f>'12'!J86</f>
        <v> ARTHURZINHO-CMSP </v>
      </c>
    </row>
    <row r="52" ht="24.75" customHeight="1">
      <c r="A52" s="91"/>
      <c r="B52" s="111"/>
      <c r="C52" s="112"/>
      <c r="D52" s="112"/>
      <c r="E52" s="113"/>
      <c r="F52" s="113"/>
      <c r="G52" s="113"/>
      <c r="H52" s="113"/>
      <c r="I52" s="113"/>
      <c r="J52" s="1"/>
      <c r="K52" s="1"/>
      <c r="L52" s="114"/>
      <c r="M52" s="1"/>
      <c r="N52" s="111"/>
      <c r="O52" s="112"/>
      <c r="P52" s="112"/>
      <c r="Q52" s="113"/>
      <c r="R52" s="113"/>
      <c r="S52" s="113"/>
      <c r="T52" s="113"/>
      <c r="U52" s="113"/>
      <c r="V52" s="1"/>
      <c r="W52" s="1"/>
      <c r="X52" s="114"/>
      <c r="Y52" s="92"/>
      <c r="Z52" s="99">
        <v>51.0</v>
      </c>
      <c r="AA52" s="100" t="str">
        <f t="shared" ref="AA52:AB52" si="51">AA51</f>
        <v>F.P.F.M. - Taça São Paulo - 2026</v>
      </c>
      <c r="AB52" s="100" t="str">
        <f t="shared" si="51"/>
        <v>Adulto -3ª Divisão - Círculo Militar</v>
      </c>
      <c r="AC52" s="101">
        <v>1.0</v>
      </c>
      <c r="AD52" s="101">
        <f t="shared" si="8"/>
        <v>9</v>
      </c>
      <c r="AE52" s="101">
        <f>'12'!B87</f>
        <v>1</v>
      </c>
      <c r="AF52" s="100" t="str">
        <f>'12'!D87</f>
        <v> GUTO-ECSB </v>
      </c>
      <c r="AG52" s="100" t="str">
        <f>'12'!J87</f>
        <v> FRANCISCO JR-SEP </v>
      </c>
    </row>
    <row r="53" ht="24.75" customHeight="1">
      <c r="A53" s="91">
        <v>1.0</v>
      </c>
      <c r="B53" s="111"/>
      <c r="C53" s="115" t="s">
        <v>74</v>
      </c>
      <c r="D53" s="112"/>
      <c r="E53" s="116" t="str">
        <f>$AF$8</f>
        <v> BRUNO VASC.-SPFC </v>
      </c>
      <c r="F53" s="117"/>
      <c r="G53" s="117"/>
      <c r="H53" s="117"/>
      <c r="I53" s="118"/>
      <c r="J53" s="1"/>
      <c r="K53" s="1"/>
      <c r="L53" s="114"/>
      <c r="M53" s="1"/>
      <c r="N53" s="111"/>
      <c r="O53" s="115" t="s">
        <v>74</v>
      </c>
      <c r="P53" s="112"/>
      <c r="Q53" s="116" t="str">
        <f>$AF$9</f>
        <v> DIEGO BANFI-SPFC </v>
      </c>
      <c r="R53" s="117"/>
      <c r="S53" s="117"/>
      <c r="T53" s="117"/>
      <c r="U53" s="118"/>
      <c r="V53" s="1"/>
      <c r="W53" s="1"/>
      <c r="X53" s="114"/>
      <c r="Y53" s="92"/>
      <c r="Z53" s="99">
        <v>52.0</v>
      </c>
      <c r="AA53" s="100" t="str">
        <f t="shared" ref="AA53:AB53" si="52">AA52</f>
        <v>F.P.F.M. - Taça São Paulo - 2026</v>
      </c>
      <c r="AB53" s="100" t="str">
        <f t="shared" si="52"/>
        <v>Adulto -3ª Divisão - Círculo Militar</v>
      </c>
      <c r="AC53" s="101">
        <v>1.0</v>
      </c>
      <c r="AD53" s="101">
        <f t="shared" si="8"/>
        <v>9</v>
      </c>
      <c r="AE53" s="101">
        <f>'12'!B88</f>
        <v>2</v>
      </c>
      <c r="AF53" s="100" t="str">
        <f>'12'!D88</f>
        <v> PC-SPFC </v>
      </c>
      <c r="AG53" s="100" t="str">
        <f>'12'!J88</f>
        <v> DI CICCO-SEP </v>
      </c>
    </row>
    <row r="54" ht="24.75" customHeight="1">
      <c r="A54" s="91">
        <v>1.0</v>
      </c>
      <c r="B54" s="111"/>
      <c r="C54" s="119">
        <f>$AC$8</f>
        <v>1</v>
      </c>
      <c r="D54" s="120"/>
      <c r="E54" s="121"/>
      <c r="F54" s="122"/>
      <c r="G54" s="122"/>
      <c r="H54" s="122"/>
      <c r="I54" s="123"/>
      <c r="J54" s="1"/>
      <c r="K54" s="124"/>
      <c r="L54" s="114"/>
      <c r="M54" s="1"/>
      <c r="N54" s="111"/>
      <c r="O54" s="119">
        <f>$AC$9</f>
        <v>1</v>
      </c>
      <c r="P54" s="120"/>
      <c r="Q54" s="121"/>
      <c r="R54" s="122"/>
      <c r="S54" s="122"/>
      <c r="T54" s="122"/>
      <c r="U54" s="123"/>
      <c r="V54" s="1"/>
      <c r="W54" s="124"/>
      <c r="X54" s="114"/>
      <c r="Y54" s="92"/>
      <c r="Z54" s="99">
        <v>53.0</v>
      </c>
      <c r="AA54" s="100" t="str">
        <f t="shared" ref="AA54:AB54" si="53">AA53</f>
        <v>F.P.F.M. - Taça São Paulo - 2026</v>
      </c>
      <c r="AB54" s="100" t="str">
        <f t="shared" si="53"/>
        <v>Adulto -3ª Divisão - Círculo Militar</v>
      </c>
      <c r="AC54" s="101">
        <v>1.0</v>
      </c>
      <c r="AD54" s="101">
        <f t="shared" si="8"/>
        <v>9</v>
      </c>
      <c r="AE54" s="101">
        <f>'12'!B89</f>
        <v>3</v>
      </c>
      <c r="AF54" s="100" t="str">
        <f>'12'!D89</f>
        <v> LEO RODRIGUES-SPFC </v>
      </c>
      <c r="AG54" s="100" t="str">
        <f>'12'!J89</f>
        <v> RAFAEL SANTOS-CMSP </v>
      </c>
    </row>
    <row r="55" ht="24.75" customHeight="1">
      <c r="A55" s="91"/>
      <c r="B55" s="111"/>
      <c r="C55" s="125"/>
      <c r="D55" s="120"/>
      <c r="E55" s="126"/>
      <c r="F55" s="126"/>
      <c r="G55" s="126"/>
      <c r="H55" s="126"/>
      <c r="I55" s="126"/>
      <c r="J55" s="1"/>
      <c r="K55" s="127"/>
      <c r="L55" s="114"/>
      <c r="M55" s="1"/>
      <c r="N55" s="111"/>
      <c r="O55" s="125"/>
      <c r="P55" s="120"/>
      <c r="Q55" s="126"/>
      <c r="R55" s="126"/>
      <c r="S55" s="126"/>
      <c r="T55" s="126"/>
      <c r="U55" s="126"/>
      <c r="V55" s="1"/>
      <c r="W55" s="127"/>
      <c r="X55" s="114"/>
      <c r="Y55" s="92"/>
      <c r="Z55" s="99">
        <v>54.0</v>
      </c>
      <c r="AA55" s="100" t="str">
        <f t="shared" ref="AA55:AB55" si="54">AA54</f>
        <v>F.P.F.M. - Taça São Paulo - 2026</v>
      </c>
      <c r="AB55" s="100" t="str">
        <f t="shared" si="54"/>
        <v>Adulto -3ª Divisão - Círculo Militar</v>
      </c>
      <c r="AC55" s="101">
        <v>1.0</v>
      </c>
      <c r="AD55" s="101">
        <f t="shared" si="8"/>
        <v>9</v>
      </c>
      <c r="AE55" s="101">
        <f>'12'!B90</f>
        <v>4</v>
      </c>
      <c r="AF55" s="100" t="str">
        <f>'12'!D90</f>
        <v> DIEGO BANFI-SPFC </v>
      </c>
      <c r="AG55" s="100" t="str">
        <f>'12'!J90</f>
        <v> RENAN G.-MFC </v>
      </c>
    </row>
    <row r="56" ht="24.75" customHeight="1">
      <c r="A56" s="91"/>
      <c r="B56" s="111"/>
      <c r="C56" s="1"/>
      <c r="D56" s="120"/>
      <c r="E56" s="126"/>
      <c r="F56" s="126"/>
      <c r="G56" s="126"/>
      <c r="H56" s="126"/>
      <c r="I56" s="126"/>
      <c r="J56" s="1"/>
      <c r="K56" s="125"/>
      <c r="L56" s="114"/>
      <c r="M56" s="1"/>
      <c r="N56" s="111"/>
      <c r="O56" s="1"/>
      <c r="P56" s="120"/>
      <c r="Q56" s="126"/>
      <c r="R56" s="126"/>
      <c r="S56" s="126"/>
      <c r="T56" s="126"/>
      <c r="U56" s="126"/>
      <c r="V56" s="1"/>
      <c r="W56" s="125"/>
      <c r="X56" s="114"/>
      <c r="Y56" s="92"/>
      <c r="Z56" s="99">
        <v>55.0</v>
      </c>
      <c r="AA56" s="100" t="str">
        <f t="shared" ref="AA56:AB56" si="55">AA55</f>
        <v>F.P.F.M. - Taça São Paulo - 2026</v>
      </c>
      <c r="AB56" s="100" t="str">
        <f t="shared" si="55"/>
        <v>Adulto -3ª Divisão - Círculo Militar</v>
      </c>
      <c r="AC56" s="101">
        <v>1.0</v>
      </c>
      <c r="AD56" s="101">
        <f t="shared" si="8"/>
        <v>10</v>
      </c>
      <c r="AE56" s="101">
        <f>'12'!O85</f>
        <v>3</v>
      </c>
      <c r="AF56" s="100" t="str">
        <f>'12'!Q85</f>
        <v> BRUNO VASC.-SPFC </v>
      </c>
      <c r="AG56" s="100" t="str">
        <f>'12'!W85</f>
        <v> RENAN G.-MFC </v>
      </c>
    </row>
    <row r="57" ht="24.75" customHeight="1">
      <c r="A57" s="91"/>
      <c r="B57" s="111"/>
      <c r="C57" s="115" t="s">
        <v>75</v>
      </c>
      <c r="D57" s="120"/>
      <c r="E57" s="126"/>
      <c r="F57" s="126"/>
      <c r="G57" s="126"/>
      <c r="H57" s="126"/>
      <c r="I57" s="126"/>
      <c r="J57" s="1"/>
      <c r="K57" s="1"/>
      <c r="L57" s="114"/>
      <c r="M57" s="1"/>
      <c r="N57" s="111"/>
      <c r="O57" s="115" t="s">
        <v>75</v>
      </c>
      <c r="P57" s="120"/>
      <c r="Q57" s="126"/>
      <c r="R57" s="126"/>
      <c r="S57" s="126"/>
      <c r="T57" s="126"/>
      <c r="U57" s="126"/>
      <c r="V57" s="1"/>
      <c r="W57" s="1"/>
      <c r="X57" s="114"/>
      <c r="Y57" s="92"/>
      <c r="Z57" s="99">
        <v>56.0</v>
      </c>
      <c r="AA57" s="100" t="str">
        <f t="shared" ref="AA57:AB57" si="56">AA56</f>
        <v>F.P.F.M. - Taça São Paulo - 2026</v>
      </c>
      <c r="AB57" s="100" t="str">
        <f t="shared" si="56"/>
        <v>Adulto -3ª Divisão - Círculo Militar</v>
      </c>
      <c r="AC57" s="101">
        <v>1.0</v>
      </c>
      <c r="AD57" s="101">
        <f t="shared" si="8"/>
        <v>10</v>
      </c>
      <c r="AE57" s="101">
        <f>'12'!O86</f>
        <v>4</v>
      </c>
      <c r="AF57" s="100" t="str">
        <f>'12'!Q86</f>
        <v> DUDA-SPFC </v>
      </c>
      <c r="AG57" s="100" t="str">
        <f>'12'!W86</f>
        <v> ZERO-SCCP </v>
      </c>
    </row>
    <row r="58" ht="24.75" customHeight="1">
      <c r="A58" s="91"/>
      <c r="B58" s="128"/>
      <c r="C58" s="119">
        <f>$AD$8</f>
        <v>2</v>
      </c>
      <c r="D58" s="1"/>
      <c r="E58" s="1"/>
      <c r="F58" s="1"/>
      <c r="G58" s="1"/>
      <c r="H58" s="1"/>
      <c r="I58" s="1"/>
      <c r="J58" s="1"/>
      <c r="K58" s="1"/>
      <c r="L58" s="114"/>
      <c r="M58" s="1"/>
      <c r="N58" s="128"/>
      <c r="O58" s="119">
        <f>$AD$9</f>
        <v>2</v>
      </c>
      <c r="P58" s="1"/>
      <c r="Q58" s="1"/>
      <c r="R58" s="1"/>
      <c r="S58" s="1"/>
      <c r="T58" s="1"/>
      <c r="U58" s="1"/>
      <c r="V58" s="1"/>
      <c r="W58" s="1"/>
      <c r="X58" s="114"/>
      <c r="Y58" s="92"/>
      <c r="Z58" s="99">
        <v>57.0</v>
      </c>
      <c r="AA58" s="100" t="str">
        <f t="shared" ref="AA58:AB58" si="57">AA57</f>
        <v>F.P.F.M. - Taça São Paulo - 2026</v>
      </c>
      <c r="AB58" s="100" t="str">
        <f t="shared" si="57"/>
        <v>Adulto -3ª Divisão - Círculo Militar</v>
      </c>
      <c r="AC58" s="101">
        <v>1.0</v>
      </c>
      <c r="AD58" s="101">
        <f t="shared" si="8"/>
        <v>10</v>
      </c>
      <c r="AE58" s="101">
        <f>'12'!O87</f>
        <v>5</v>
      </c>
      <c r="AF58" s="100" t="str">
        <f>'12'!Q87</f>
        <v> GUTO-ECSB </v>
      </c>
      <c r="AG58" s="100" t="str">
        <f>'12'!W87</f>
        <v> ARTHURZINHO-CMSP </v>
      </c>
    </row>
    <row r="59" ht="24.75" customHeight="1">
      <c r="A59" s="91">
        <v>1.0</v>
      </c>
      <c r="B59" s="128"/>
      <c r="C59" s="125"/>
      <c r="D59" s="1"/>
      <c r="E59" s="116" t="str">
        <f>$AG$8</f>
        <v> LEO RODRIGUES-SPFC </v>
      </c>
      <c r="F59" s="117"/>
      <c r="G59" s="117"/>
      <c r="H59" s="117"/>
      <c r="I59" s="118"/>
      <c r="J59" s="1"/>
      <c r="K59" s="1"/>
      <c r="L59" s="114"/>
      <c r="M59" s="1"/>
      <c r="N59" s="128"/>
      <c r="O59" s="125"/>
      <c r="P59" s="1"/>
      <c r="Q59" s="116" t="str">
        <f>$AG$9</f>
        <v> PC-SPFC </v>
      </c>
      <c r="R59" s="117"/>
      <c r="S59" s="117"/>
      <c r="T59" s="117"/>
      <c r="U59" s="118"/>
      <c r="V59" s="1"/>
      <c r="W59" s="1"/>
      <c r="X59" s="114"/>
      <c r="Y59" s="92"/>
      <c r="Z59" s="99">
        <v>58.0</v>
      </c>
      <c r="AA59" s="100" t="str">
        <f t="shared" ref="AA59:AB59" si="58">AA58</f>
        <v>F.P.F.M. - Taça São Paulo - 2026</v>
      </c>
      <c r="AB59" s="100" t="str">
        <f t="shared" si="58"/>
        <v>Adulto -3ª Divisão - Círculo Militar</v>
      </c>
      <c r="AC59" s="101">
        <v>1.0</v>
      </c>
      <c r="AD59" s="101">
        <f t="shared" si="8"/>
        <v>10</v>
      </c>
      <c r="AE59" s="101">
        <f>'12'!O88</f>
        <v>6</v>
      </c>
      <c r="AF59" s="100" t="str">
        <f>'12'!Q88</f>
        <v> PC-SPFC </v>
      </c>
      <c r="AG59" s="100" t="str">
        <f>'12'!W88</f>
        <v> FRANCISCO JR-SEP </v>
      </c>
    </row>
    <row r="60" ht="24.75" customHeight="1">
      <c r="A60" s="91">
        <v>1.0</v>
      </c>
      <c r="B60" s="128"/>
      <c r="C60" s="1"/>
      <c r="D60" s="1"/>
      <c r="E60" s="121"/>
      <c r="F60" s="122"/>
      <c r="G60" s="122"/>
      <c r="H60" s="122"/>
      <c r="I60" s="123"/>
      <c r="J60" s="1"/>
      <c r="K60" s="124"/>
      <c r="L60" s="114"/>
      <c r="M60" s="1"/>
      <c r="N60" s="128"/>
      <c r="O60" s="1"/>
      <c r="P60" s="1"/>
      <c r="Q60" s="121"/>
      <c r="R60" s="122"/>
      <c r="S60" s="122"/>
      <c r="T60" s="122"/>
      <c r="U60" s="123"/>
      <c r="V60" s="1"/>
      <c r="W60" s="124"/>
      <c r="X60" s="114"/>
      <c r="Y60" s="92"/>
      <c r="Z60" s="99">
        <v>59.0</v>
      </c>
      <c r="AA60" s="100" t="str">
        <f t="shared" ref="AA60:AB60" si="59">AA59</f>
        <v>F.P.F.M. - Taça São Paulo - 2026</v>
      </c>
      <c r="AB60" s="100" t="str">
        <f t="shared" si="59"/>
        <v>Adulto -3ª Divisão - Círculo Militar</v>
      </c>
      <c r="AC60" s="101">
        <v>1.0</v>
      </c>
      <c r="AD60" s="101">
        <f t="shared" si="8"/>
        <v>10</v>
      </c>
      <c r="AE60" s="101">
        <f>'12'!O89</f>
        <v>1</v>
      </c>
      <c r="AF60" s="100" t="str">
        <f>'12'!Q89</f>
        <v> LEO RODRIGUES-SPFC </v>
      </c>
      <c r="AG60" s="100" t="str">
        <f>'12'!W89</f>
        <v> DI CICCO-SEP </v>
      </c>
    </row>
    <row r="61" ht="24.75" customHeight="1">
      <c r="A61" s="91"/>
      <c r="B61" s="128"/>
      <c r="C61" s="115" t="s">
        <v>71</v>
      </c>
      <c r="D61" s="1"/>
      <c r="E61" s="126"/>
      <c r="F61" s="126"/>
      <c r="G61" s="126"/>
      <c r="H61" s="126"/>
      <c r="I61" s="126"/>
      <c r="J61" s="1"/>
      <c r="K61" s="127"/>
      <c r="L61" s="114"/>
      <c r="M61" s="1"/>
      <c r="N61" s="128"/>
      <c r="O61" s="115" t="s">
        <v>71</v>
      </c>
      <c r="P61" s="1"/>
      <c r="Q61" s="126"/>
      <c r="R61" s="126"/>
      <c r="S61" s="126"/>
      <c r="T61" s="126"/>
      <c r="U61" s="126"/>
      <c r="V61" s="1"/>
      <c r="W61" s="127"/>
      <c r="X61" s="114"/>
      <c r="Y61" s="92"/>
      <c r="Z61" s="99">
        <v>60.0</v>
      </c>
      <c r="AA61" s="100" t="str">
        <f t="shared" ref="AA61:AB61" si="60">AA60</f>
        <v>F.P.F.M. - Taça São Paulo - 2026</v>
      </c>
      <c r="AB61" s="100" t="str">
        <f t="shared" si="60"/>
        <v>Adulto -3ª Divisão - Círculo Militar</v>
      </c>
      <c r="AC61" s="101">
        <v>1.0</v>
      </c>
      <c r="AD61" s="101">
        <f t="shared" si="8"/>
        <v>10</v>
      </c>
      <c r="AE61" s="101">
        <f>'12'!O90</f>
        <v>2</v>
      </c>
      <c r="AF61" s="100" t="str">
        <f>'12'!Q90</f>
        <v> DIEGO BANFI-SPFC </v>
      </c>
      <c r="AG61" s="100" t="str">
        <f>'12'!W90</f>
        <v> RAFAEL SANTOS-CMSP </v>
      </c>
    </row>
    <row r="62" ht="24.75" customHeight="1">
      <c r="A62" s="91"/>
      <c r="B62" s="128"/>
      <c r="C62" s="119">
        <f>$AE$8</f>
        <v>3</v>
      </c>
      <c r="D62" s="1"/>
      <c r="E62" s="126"/>
      <c r="F62" s="126"/>
      <c r="G62" s="126"/>
      <c r="H62" s="126"/>
      <c r="I62" s="126"/>
      <c r="J62" s="1"/>
      <c r="K62" s="125"/>
      <c r="L62" s="114"/>
      <c r="M62" s="1"/>
      <c r="N62" s="128"/>
      <c r="O62" s="119">
        <f>$AE$9</f>
        <v>4</v>
      </c>
      <c r="P62" s="1"/>
      <c r="Q62" s="126"/>
      <c r="R62" s="126"/>
      <c r="S62" s="126"/>
      <c r="T62" s="126"/>
      <c r="U62" s="126"/>
      <c r="V62" s="1"/>
      <c r="W62" s="125"/>
      <c r="X62" s="114"/>
      <c r="Y62" s="92"/>
      <c r="Z62" s="99">
        <v>61.0</v>
      </c>
      <c r="AA62" s="100" t="str">
        <f t="shared" ref="AA62:AB62" si="61">AA61</f>
        <v>F.P.F.M. - Taça São Paulo - 2026</v>
      </c>
      <c r="AB62" s="100" t="str">
        <f t="shared" si="61"/>
        <v>Adulto -3ª Divisão - Círculo Militar</v>
      </c>
      <c r="AC62" s="101">
        <v>1.0</v>
      </c>
      <c r="AD62" s="101">
        <f t="shared" si="8"/>
        <v>11</v>
      </c>
      <c r="AE62" s="101">
        <f>'12'!B95</f>
        <v>1</v>
      </c>
      <c r="AF62" s="100" t="str">
        <f>'12'!D95</f>
        <v> BRUNO VASC.-SPFC </v>
      </c>
      <c r="AG62" s="100" t="str">
        <f>'12'!J95</f>
        <v> RAFAEL SANTOS-CMSP </v>
      </c>
    </row>
    <row r="63" ht="24.75" customHeight="1">
      <c r="A63" s="91"/>
      <c r="B63" s="128"/>
      <c r="C63" s="125"/>
      <c r="D63" s="1"/>
      <c r="E63" s="126"/>
      <c r="F63" s="126"/>
      <c r="G63" s="126"/>
      <c r="H63" s="126"/>
      <c r="I63" s="126"/>
      <c r="J63" s="1"/>
      <c r="K63" s="1"/>
      <c r="L63" s="114"/>
      <c r="M63" s="1"/>
      <c r="N63" s="128"/>
      <c r="O63" s="125"/>
      <c r="P63" s="1"/>
      <c r="Q63" s="126"/>
      <c r="R63" s="126"/>
      <c r="S63" s="126"/>
      <c r="T63" s="126"/>
      <c r="U63" s="126"/>
      <c r="V63" s="1"/>
      <c r="W63" s="1"/>
      <c r="X63" s="114"/>
      <c r="Y63" s="92"/>
      <c r="Z63" s="99">
        <v>62.0</v>
      </c>
      <c r="AA63" s="100" t="str">
        <f t="shared" ref="AA63:AB63" si="62">AA62</f>
        <v>F.P.F.M. - Taça São Paulo - 2026</v>
      </c>
      <c r="AB63" s="100" t="str">
        <f t="shared" si="62"/>
        <v>Adulto -3ª Divisão - Círculo Militar</v>
      </c>
      <c r="AC63" s="101">
        <v>1.0</v>
      </c>
      <c r="AD63" s="101">
        <f t="shared" si="8"/>
        <v>11</v>
      </c>
      <c r="AE63" s="101">
        <f>'12'!B96</f>
        <v>2</v>
      </c>
      <c r="AF63" s="100" t="str">
        <f>'12'!D96</f>
        <v> DUDA-SPFC </v>
      </c>
      <c r="AG63" s="100" t="str">
        <f>'12'!J96</f>
        <v> RENAN G.-MFC </v>
      </c>
    </row>
    <row r="64" ht="24.75" customHeight="1">
      <c r="A64" s="91"/>
      <c r="B64" s="129"/>
      <c r="C64" s="130"/>
      <c r="D64" s="130"/>
      <c r="E64" s="130"/>
      <c r="F64" s="130"/>
      <c r="G64" s="130"/>
      <c r="H64" s="130"/>
      <c r="I64" s="130"/>
      <c r="J64" s="130"/>
      <c r="K64" s="130"/>
      <c r="L64" s="131"/>
      <c r="M64" s="1"/>
      <c r="N64" s="129"/>
      <c r="O64" s="130"/>
      <c r="P64" s="130"/>
      <c r="Q64" s="130"/>
      <c r="R64" s="130"/>
      <c r="S64" s="130"/>
      <c r="T64" s="130"/>
      <c r="U64" s="130"/>
      <c r="V64" s="130"/>
      <c r="W64" s="130"/>
      <c r="X64" s="131"/>
      <c r="Y64" s="92"/>
      <c r="Z64" s="99">
        <v>63.0</v>
      </c>
      <c r="AA64" s="100" t="str">
        <f t="shared" ref="AA64:AB64" si="63">AA63</f>
        <v>F.P.F.M. - Taça São Paulo - 2026</v>
      </c>
      <c r="AB64" s="100" t="str">
        <f t="shared" si="63"/>
        <v>Adulto -3ª Divisão - Círculo Militar</v>
      </c>
      <c r="AC64" s="101">
        <v>1.0</v>
      </c>
      <c r="AD64" s="101">
        <f t="shared" si="8"/>
        <v>11</v>
      </c>
      <c r="AE64" s="101">
        <f>'12'!B97</f>
        <v>3</v>
      </c>
      <c r="AF64" s="100" t="str">
        <f>'12'!D97</f>
        <v> GUTO-ECSB </v>
      </c>
      <c r="AG64" s="100" t="str">
        <f>'12'!J97</f>
        <v> ZERO-SCCP </v>
      </c>
    </row>
    <row r="65" ht="24.75" customHeight="1">
      <c r="A65" s="91"/>
      <c r="Y65" s="92"/>
      <c r="Z65" s="99">
        <v>64.0</v>
      </c>
      <c r="AA65" s="100" t="str">
        <f t="shared" ref="AA65:AB65" si="64">AA64</f>
        <v>F.P.F.M. - Taça São Paulo - 2026</v>
      </c>
      <c r="AB65" s="100" t="str">
        <f t="shared" si="64"/>
        <v>Adulto -3ª Divisão - Círculo Militar</v>
      </c>
      <c r="AC65" s="101">
        <v>1.0</v>
      </c>
      <c r="AD65" s="101">
        <f t="shared" si="8"/>
        <v>11</v>
      </c>
      <c r="AE65" s="101">
        <f>'12'!B98</f>
        <v>4</v>
      </c>
      <c r="AF65" s="100" t="str">
        <f>'12'!D98</f>
        <v> PC-SPFC </v>
      </c>
      <c r="AG65" s="100" t="str">
        <f>'12'!J98</f>
        <v> ARTHURZINHO-CMSP </v>
      </c>
    </row>
    <row r="66" ht="24.75" customHeight="1">
      <c r="A66" s="91"/>
      <c r="B66" s="94"/>
      <c r="C66" s="95" t="s">
        <v>67</v>
      </c>
      <c r="D66" s="96"/>
      <c r="E66" s="96"/>
      <c r="F66" s="96"/>
      <c r="G66" s="96"/>
      <c r="H66" s="96"/>
      <c r="I66" s="96"/>
      <c r="J66" s="96"/>
      <c r="K66" s="97" t="s">
        <v>68</v>
      </c>
      <c r="L66" s="98"/>
      <c r="M66" s="1"/>
      <c r="N66" s="94"/>
      <c r="O66" s="95" t="s">
        <v>67</v>
      </c>
      <c r="P66" s="96"/>
      <c r="Q66" s="96"/>
      <c r="R66" s="96"/>
      <c r="S66" s="96"/>
      <c r="T66" s="96"/>
      <c r="U66" s="96"/>
      <c r="V66" s="96"/>
      <c r="W66" s="97" t="s">
        <v>68</v>
      </c>
      <c r="X66" s="98"/>
      <c r="Y66" s="92"/>
      <c r="Z66" s="99">
        <v>65.0</v>
      </c>
      <c r="AA66" s="100" t="str">
        <f t="shared" ref="AA66:AB66" si="65">AA65</f>
        <v>F.P.F.M. - Taça São Paulo - 2026</v>
      </c>
      <c r="AB66" s="100" t="str">
        <f t="shared" si="65"/>
        <v>Adulto -3ª Divisão - Círculo Militar</v>
      </c>
      <c r="AC66" s="101">
        <v>1.0</v>
      </c>
      <c r="AD66" s="101">
        <f t="shared" si="8"/>
        <v>11</v>
      </c>
      <c r="AE66" s="101">
        <f>'12'!B99</f>
        <v>5</v>
      </c>
      <c r="AF66" s="100" t="str">
        <f>'12'!D99</f>
        <v> LEO RODRIGUES-SPFC </v>
      </c>
      <c r="AG66" s="100" t="str">
        <f>'12'!J99</f>
        <v> FRANCISCO JR-SEP </v>
      </c>
    </row>
    <row r="67" ht="24.75" customHeight="1">
      <c r="A67" s="102"/>
      <c r="B67" s="103"/>
      <c r="C67" s="104" t="str">
        <f>$AA$10</f>
        <v>F.P.F.M. - Taça São Paulo - 2026</v>
      </c>
      <c r="D67" s="105"/>
      <c r="E67" s="105"/>
      <c r="F67" s="105"/>
      <c r="G67" s="105"/>
      <c r="H67" s="105"/>
      <c r="I67" s="105"/>
      <c r="J67" s="105"/>
      <c r="K67" s="106" t="str">
        <f>$AB$10</f>
        <v>Adulto -3ª Divisão - Círculo Militar</v>
      </c>
      <c r="L67" s="107"/>
      <c r="M67" s="108"/>
      <c r="N67" s="109"/>
      <c r="O67" s="104" t="str">
        <f>$AA$11</f>
        <v>F.P.F.M. - Taça São Paulo - 2026</v>
      </c>
      <c r="P67" s="105"/>
      <c r="Q67" s="105"/>
      <c r="R67" s="105"/>
      <c r="S67" s="105"/>
      <c r="T67" s="105"/>
      <c r="U67" s="105"/>
      <c r="V67" s="105"/>
      <c r="W67" s="106" t="str">
        <f>$AB$11</f>
        <v>Adulto -3ª Divisão - Círculo Militar</v>
      </c>
      <c r="X67" s="107"/>
      <c r="Y67" s="110"/>
      <c r="Z67" s="132">
        <v>66.0</v>
      </c>
      <c r="AA67" s="133" t="str">
        <f t="shared" ref="AA67:AB67" si="66">AA66</f>
        <v>F.P.F.M. - Taça São Paulo - 2026</v>
      </c>
      <c r="AB67" s="133" t="str">
        <f t="shared" si="66"/>
        <v>Adulto -3ª Divisão - Círculo Militar</v>
      </c>
      <c r="AC67" s="134">
        <v>1.0</v>
      </c>
      <c r="AD67" s="134">
        <f t="shared" si="8"/>
        <v>11</v>
      </c>
      <c r="AE67" s="134">
        <f>'12'!B100</f>
        <v>6</v>
      </c>
      <c r="AF67" s="133" t="str">
        <f>'12'!D100</f>
        <v> DIEGO BANFI-SPFC </v>
      </c>
      <c r="AG67" s="133" t="str">
        <f>'12'!J100</f>
        <v> DI CICCO-SEP </v>
      </c>
    </row>
    <row r="68" ht="24.75" customHeight="1">
      <c r="A68" s="91"/>
      <c r="B68" s="111"/>
      <c r="C68" s="112"/>
      <c r="D68" s="112"/>
      <c r="E68" s="113"/>
      <c r="F68" s="113"/>
      <c r="G68" s="113"/>
      <c r="H68" s="113"/>
      <c r="I68" s="113"/>
      <c r="J68" s="1"/>
      <c r="K68" s="1"/>
      <c r="L68" s="114"/>
      <c r="M68" s="1"/>
      <c r="N68" s="111"/>
      <c r="O68" s="112"/>
      <c r="P68" s="112"/>
      <c r="Q68" s="113"/>
      <c r="R68" s="113"/>
      <c r="S68" s="113"/>
      <c r="T68" s="113"/>
      <c r="U68" s="113"/>
      <c r="V68" s="1"/>
      <c r="W68" s="1"/>
      <c r="X68" s="114"/>
      <c r="Y68" s="92"/>
      <c r="Z68" s="99"/>
      <c r="AA68" s="100"/>
      <c r="AB68" s="100"/>
      <c r="AC68" s="101"/>
      <c r="AD68" s="101"/>
      <c r="AE68" s="101"/>
      <c r="AF68" s="100"/>
      <c r="AG68" s="100"/>
    </row>
    <row r="69" ht="24.75" customHeight="1">
      <c r="A69" s="91">
        <v>1.0</v>
      </c>
      <c r="B69" s="111"/>
      <c r="C69" s="115" t="s">
        <v>74</v>
      </c>
      <c r="D69" s="112"/>
      <c r="E69" s="116" t="str">
        <f>$AF$10</f>
        <v> DUDA-SPFC </v>
      </c>
      <c r="F69" s="117"/>
      <c r="G69" s="117"/>
      <c r="H69" s="117"/>
      <c r="I69" s="118"/>
      <c r="J69" s="1"/>
      <c r="K69" s="1"/>
      <c r="L69" s="114"/>
      <c r="M69" s="1"/>
      <c r="N69" s="111"/>
      <c r="O69" s="115" t="s">
        <v>74</v>
      </c>
      <c r="P69" s="112"/>
      <c r="Q69" s="116" t="str">
        <f>$AF$11</f>
        <v> DI CICCO-SEP </v>
      </c>
      <c r="R69" s="117"/>
      <c r="S69" s="117"/>
      <c r="T69" s="117"/>
      <c r="U69" s="118"/>
      <c r="V69" s="1"/>
      <c r="W69" s="1"/>
      <c r="X69" s="114"/>
      <c r="Y69" s="92"/>
      <c r="Z69" s="99"/>
      <c r="AA69" s="100"/>
      <c r="AB69" s="100"/>
      <c r="AC69" s="101"/>
      <c r="AD69" s="101"/>
      <c r="AE69" s="101"/>
      <c r="AF69" s="100"/>
      <c r="AG69" s="100"/>
    </row>
    <row r="70" ht="24.75" customHeight="1">
      <c r="A70" s="91">
        <v>1.0</v>
      </c>
      <c r="B70" s="111"/>
      <c r="C70" s="119">
        <f>$AC$10</f>
        <v>1</v>
      </c>
      <c r="D70" s="120"/>
      <c r="E70" s="121"/>
      <c r="F70" s="122"/>
      <c r="G70" s="122"/>
      <c r="H70" s="122"/>
      <c r="I70" s="123"/>
      <c r="J70" s="1"/>
      <c r="K70" s="124"/>
      <c r="L70" s="114"/>
      <c r="M70" s="1"/>
      <c r="N70" s="111"/>
      <c r="O70" s="119">
        <f>$AC$11</f>
        <v>1</v>
      </c>
      <c r="P70" s="120"/>
      <c r="Q70" s="121"/>
      <c r="R70" s="122"/>
      <c r="S70" s="122"/>
      <c r="T70" s="122"/>
      <c r="U70" s="123"/>
      <c r="V70" s="1"/>
      <c r="W70" s="124"/>
      <c r="X70" s="114"/>
      <c r="Y70" s="92"/>
      <c r="Z70" s="99"/>
      <c r="AA70" s="100"/>
      <c r="AB70" s="100"/>
      <c r="AC70" s="101"/>
      <c r="AD70" s="101"/>
      <c r="AE70" s="101"/>
      <c r="AF70" s="100"/>
      <c r="AG70" s="100"/>
    </row>
    <row r="71" ht="24.75" customHeight="1">
      <c r="A71" s="91"/>
      <c r="B71" s="111"/>
      <c r="C71" s="125"/>
      <c r="D71" s="120"/>
      <c r="E71" s="126"/>
      <c r="F71" s="126"/>
      <c r="G71" s="126"/>
      <c r="H71" s="126"/>
      <c r="I71" s="126"/>
      <c r="J71" s="1"/>
      <c r="K71" s="127"/>
      <c r="L71" s="114"/>
      <c r="M71" s="1"/>
      <c r="N71" s="111"/>
      <c r="O71" s="125"/>
      <c r="P71" s="120"/>
      <c r="Q71" s="126"/>
      <c r="R71" s="126"/>
      <c r="S71" s="126"/>
      <c r="T71" s="126"/>
      <c r="U71" s="126"/>
      <c r="V71" s="1"/>
      <c r="W71" s="127"/>
      <c r="X71" s="114"/>
      <c r="Y71" s="92"/>
      <c r="Z71" s="99"/>
      <c r="AA71" s="100"/>
      <c r="AB71" s="100"/>
      <c r="AC71" s="101"/>
      <c r="AD71" s="101"/>
      <c r="AE71" s="101"/>
      <c r="AF71" s="100"/>
      <c r="AG71" s="100"/>
    </row>
    <row r="72" ht="24.75" customHeight="1">
      <c r="A72" s="91"/>
      <c r="B72" s="111"/>
      <c r="C72" s="1"/>
      <c r="D72" s="120"/>
      <c r="E72" s="126"/>
      <c r="F72" s="126"/>
      <c r="G72" s="126"/>
      <c r="H72" s="126"/>
      <c r="I72" s="126"/>
      <c r="J72" s="1"/>
      <c r="K72" s="125"/>
      <c r="L72" s="114"/>
      <c r="M72" s="1"/>
      <c r="N72" s="111"/>
      <c r="O72" s="1"/>
      <c r="P72" s="120"/>
      <c r="Q72" s="126"/>
      <c r="R72" s="126"/>
      <c r="S72" s="126"/>
      <c r="T72" s="126"/>
      <c r="U72" s="126"/>
      <c r="V72" s="1"/>
      <c r="W72" s="125"/>
      <c r="X72" s="114"/>
      <c r="Y72" s="92"/>
      <c r="Z72" s="99"/>
      <c r="AA72" s="100"/>
      <c r="AB72" s="100"/>
      <c r="AC72" s="101"/>
      <c r="AD72" s="101"/>
      <c r="AE72" s="101"/>
      <c r="AF72" s="100"/>
      <c r="AG72" s="100"/>
    </row>
    <row r="73" ht="24.75" customHeight="1">
      <c r="A73" s="91"/>
      <c r="B73" s="111"/>
      <c r="C73" s="115" t="s">
        <v>75</v>
      </c>
      <c r="D73" s="120"/>
      <c r="E73" s="126"/>
      <c r="F73" s="126"/>
      <c r="G73" s="126"/>
      <c r="H73" s="126"/>
      <c r="I73" s="126"/>
      <c r="J73" s="1"/>
      <c r="K73" s="1"/>
      <c r="L73" s="114"/>
      <c r="M73" s="1"/>
      <c r="N73" s="111"/>
      <c r="O73" s="115" t="s">
        <v>75</v>
      </c>
      <c r="P73" s="120"/>
      <c r="Q73" s="126"/>
      <c r="R73" s="126"/>
      <c r="S73" s="126"/>
      <c r="T73" s="126"/>
      <c r="U73" s="126"/>
      <c r="V73" s="1"/>
      <c r="W73" s="1"/>
      <c r="X73" s="114"/>
      <c r="Y73" s="92"/>
      <c r="Z73" s="99"/>
      <c r="AA73" s="100"/>
      <c r="AB73" s="100"/>
      <c r="AC73" s="101"/>
      <c r="AD73" s="101"/>
      <c r="AE73" s="101"/>
      <c r="AF73" s="100"/>
      <c r="AG73" s="100"/>
    </row>
    <row r="74" ht="24.75" customHeight="1">
      <c r="A74" s="91"/>
      <c r="B74" s="128"/>
      <c r="C74" s="119">
        <f>$AD$10</f>
        <v>2</v>
      </c>
      <c r="D74" s="1"/>
      <c r="E74" s="1"/>
      <c r="F74" s="1"/>
      <c r="G74" s="1"/>
      <c r="H74" s="1"/>
      <c r="I74" s="1"/>
      <c r="J74" s="1"/>
      <c r="K74" s="1"/>
      <c r="L74" s="114"/>
      <c r="M74" s="1"/>
      <c r="N74" s="128"/>
      <c r="O74" s="119">
        <f>$AD$11</f>
        <v>2</v>
      </c>
      <c r="P74" s="1"/>
      <c r="Q74" s="1"/>
      <c r="R74" s="1"/>
      <c r="S74" s="1"/>
      <c r="T74" s="1"/>
      <c r="U74" s="1"/>
      <c r="V74" s="1"/>
      <c r="W74" s="1"/>
      <c r="X74" s="114"/>
      <c r="Y74" s="92"/>
      <c r="Z74" s="99"/>
      <c r="AA74" s="100"/>
      <c r="AB74" s="100"/>
      <c r="AC74" s="101"/>
      <c r="AD74" s="101"/>
      <c r="AE74" s="101"/>
      <c r="AF74" s="100"/>
      <c r="AG74" s="100"/>
    </row>
    <row r="75" ht="24.75" customHeight="1">
      <c r="A75" s="91">
        <v>1.0</v>
      </c>
      <c r="B75" s="128"/>
      <c r="C75" s="125"/>
      <c r="D75" s="1"/>
      <c r="E75" s="116" t="str">
        <f>$AG$10</f>
        <v> GUTO-ECSB </v>
      </c>
      <c r="F75" s="117"/>
      <c r="G75" s="117"/>
      <c r="H75" s="117"/>
      <c r="I75" s="118"/>
      <c r="J75" s="1"/>
      <c r="K75" s="1"/>
      <c r="L75" s="114"/>
      <c r="M75" s="1"/>
      <c r="N75" s="128"/>
      <c r="O75" s="125"/>
      <c r="P75" s="1"/>
      <c r="Q75" s="116" t="str">
        <f>$AG$11</f>
        <v> ARTHURZINHO-CMSP </v>
      </c>
      <c r="R75" s="117"/>
      <c r="S75" s="117"/>
      <c r="T75" s="117"/>
      <c r="U75" s="118"/>
      <c r="V75" s="1"/>
      <c r="W75" s="1"/>
      <c r="X75" s="114"/>
      <c r="Y75" s="92"/>
      <c r="Z75" s="99"/>
      <c r="AA75" s="100"/>
      <c r="AB75" s="100"/>
      <c r="AC75" s="101"/>
      <c r="AD75" s="101"/>
      <c r="AE75" s="101"/>
      <c r="AF75" s="100"/>
      <c r="AG75" s="100"/>
    </row>
    <row r="76" ht="24.75" customHeight="1">
      <c r="A76" s="91">
        <v>1.0</v>
      </c>
      <c r="B76" s="128"/>
      <c r="C76" s="1"/>
      <c r="D76" s="1"/>
      <c r="E76" s="121"/>
      <c r="F76" s="122"/>
      <c r="G76" s="122"/>
      <c r="H76" s="122"/>
      <c r="I76" s="123"/>
      <c r="J76" s="1"/>
      <c r="K76" s="124"/>
      <c r="L76" s="114"/>
      <c r="M76" s="1"/>
      <c r="N76" s="128"/>
      <c r="O76" s="1"/>
      <c r="P76" s="1"/>
      <c r="Q76" s="121"/>
      <c r="R76" s="122"/>
      <c r="S76" s="122"/>
      <c r="T76" s="122"/>
      <c r="U76" s="123"/>
      <c r="V76" s="1"/>
      <c r="W76" s="124"/>
      <c r="X76" s="114"/>
      <c r="Y76" s="92"/>
      <c r="Z76" s="99"/>
      <c r="AA76" s="100"/>
      <c r="AB76" s="100"/>
      <c r="AC76" s="101"/>
      <c r="AD76" s="101"/>
      <c r="AE76" s="101"/>
      <c r="AF76" s="100"/>
      <c r="AG76" s="100"/>
    </row>
    <row r="77" ht="24.75" customHeight="1">
      <c r="A77" s="91"/>
      <c r="B77" s="128"/>
      <c r="C77" s="115" t="s">
        <v>71</v>
      </c>
      <c r="D77" s="1"/>
      <c r="E77" s="126"/>
      <c r="F77" s="126"/>
      <c r="G77" s="126"/>
      <c r="H77" s="126"/>
      <c r="I77" s="126"/>
      <c r="J77" s="1"/>
      <c r="K77" s="127"/>
      <c r="L77" s="114"/>
      <c r="M77" s="1"/>
      <c r="N77" s="128"/>
      <c r="O77" s="115" t="s">
        <v>71</v>
      </c>
      <c r="P77" s="1"/>
      <c r="Q77" s="126"/>
      <c r="R77" s="126"/>
      <c r="S77" s="126"/>
      <c r="T77" s="126"/>
      <c r="U77" s="126"/>
      <c r="V77" s="1"/>
      <c r="W77" s="127"/>
      <c r="X77" s="114"/>
      <c r="Y77" s="92"/>
      <c r="Z77" s="99"/>
      <c r="AA77" s="100"/>
      <c r="AB77" s="100"/>
      <c r="AC77" s="101"/>
      <c r="AD77" s="101"/>
      <c r="AE77" s="101"/>
      <c r="AF77" s="100"/>
      <c r="AG77" s="100"/>
    </row>
    <row r="78" ht="24.75" customHeight="1">
      <c r="A78" s="91"/>
      <c r="B78" s="128"/>
      <c r="C78" s="119">
        <f>$AE$10</f>
        <v>5</v>
      </c>
      <c r="D78" s="1"/>
      <c r="E78" s="126"/>
      <c r="F78" s="126"/>
      <c r="G78" s="126"/>
      <c r="H78" s="126"/>
      <c r="I78" s="126"/>
      <c r="J78" s="1"/>
      <c r="K78" s="125"/>
      <c r="L78" s="114"/>
      <c r="M78" s="1"/>
      <c r="N78" s="128"/>
      <c r="O78" s="119">
        <f>$AE$11</f>
        <v>6</v>
      </c>
      <c r="P78" s="1"/>
      <c r="Q78" s="126"/>
      <c r="R78" s="126"/>
      <c r="S78" s="126"/>
      <c r="T78" s="126"/>
      <c r="U78" s="126"/>
      <c r="V78" s="1"/>
      <c r="W78" s="125"/>
      <c r="X78" s="114"/>
      <c r="Y78" s="92"/>
      <c r="Z78" s="99"/>
      <c r="AA78" s="100"/>
      <c r="AB78" s="100"/>
      <c r="AC78" s="101"/>
      <c r="AD78" s="101"/>
      <c r="AE78" s="101"/>
      <c r="AF78" s="100"/>
      <c r="AG78" s="100"/>
    </row>
    <row r="79" ht="24.75" customHeight="1">
      <c r="A79" s="91"/>
      <c r="B79" s="128"/>
      <c r="C79" s="125"/>
      <c r="D79" s="1"/>
      <c r="E79" s="126"/>
      <c r="F79" s="126"/>
      <c r="G79" s="126"/>
      <c r="H79" s="126"/>
      <c r="I79" s="126"/>
      <c r="J79" s="1"/>
      <c r="K79" s="1"/>
      <c r="L79" s="114"/>
      <c r="M79" s="1"/>
      <c r="N79" s="128"/>
      <c r="O79" s="125"/>
      <c r="P79" s="1"/>
      <c r="Q79" s="126"/>
      <c r="R79" s="126"/>
      <c r="S79" s="126"/>
      <c r="T79" s="126"/>
      <c r="U79" s="126"/>
      <c r="V79" s="1"/>
      <c r="W79" s="1"/>
      <c r="X79" s="114"/>
      <c r="Y79" s="92"/>
      <c r="Z79" s="99"/>
      <c r="AA79" s="100"/>
      <c r="AB79" s="100"/>
      <c r="AC79" s="101"/>
      <c r="AD79" s="101"/>
      <c r="AE79" s="101"/>
      <c r="AF79" s="100"/>
      <c r="AG79" s="100"/>
    </row>
    <row r="80" ht="24.75" customHeight="1">
      <c r="A80" s="91"/>
      <c r="B80" s="129"/>
      <c r="C80" s="130"/>
      <c r="D80" s="130"/>
      <c r="E80" s="130"/>
      <c r="F80" s="130"/>
      <c r="G80" s="130"/>
      <c r="H80" s="130"/>
      <c r="I80" s="130"/>
      <c r="J80" s="130"/>
      <c r="K80" s="130"/>
      <c r="L80" s="131"/>
      <c r="M80" s="1"/>
      <c r="N80" s="129"/>
      <c r="O80" s="130"/>
      <c r="P80" s="130"/>
      <c r="Q80" s="130"/>
      <c r="R80" s="130"/>
      <c r="S80" s="130"/>
      <c r="T80" s="130"/>
      <c r="U80" s="130"/>
      <c r="V80" s="130"/>
      <c r="W80" s="130"/>
      <c r="X80" s="131"/>
      <c r="Y80" s="92"/>
      <c r="Z80" s="99"/>
      <c r="AA80" s="100"/>
      <c r="AB80" s="100"/>
      <c r="AC80" s="101"/>
      <c r="AD80" s="101"/>
      <c r="AE80" s="101"/>
      <c r="AF80" s="100"/>
      <c r="AG80" s="100"/>
    </row>
    <row r="81" ht="24.75" customHeight="1">
      <c r="A81" s="9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92"/>
      <c r="Z81" s="99"/>
      <c r="AA81" s="100"/>
      <c r="AB81" s="100"/>
      <c r="AC81" s="101"/>
      <c r="AD81" s="101"/>
      <c r="AE81" s="101"/>
      <c r="AF81" s="100"/>
      <c r="AG81" s="100"/>
    </row>
    <row r="82" ht="24.75" customHeight="1">
      <c r="A82" s="91"/>
      <c r="B82" s="94"/>
      <c r="C82" s="95" t="s">
        <v>67</v>
      </c>
      <c r="D82" s="96"/>
      <c r="E82" s="96"/>
      <c r="F82" s="96"/>
      <c r="G82" s="96"/>
      <c r="H82" s="96"/>
      <c r="I82" s="96"/>
      <c r="J82" s="96"/>
      <c r="K82" s="97" t="s">
        <v>68</v>
      </c>
      <c r="L82" s="98"/>
      <c r="M82" s="1"/>
      <c r="N82" s="94"/>
      <c r="O82" s="95" t="s">
        <v>67</v>
      </c>
      <c r="P82" s="96"/>
      <c r="Q82" s="96"/>
      <c r="R82" s="96"/>
      <c r="S82" s="96"/>
      <c r="T82" s="96"/>
      <c r="U82" s="96"/>
      <c r="V82" s="96"/>
      <c r="W82" s="97" t="s">
        <v>68</v>
      </c>
      <c r="X82" s="98"/>
      <c r="Y82" s="92"/>
      <c r="Z82" s="99"/>
      <c r="AA82" s="100"/>
      <c r="AB82" s="100"/>
      <c r="AC82" s="101"/>
      <c r="AD82" s="101"/>
      <c r="AE82" s="101"/>
      <c r="AF82" s="100"/>
      <c r="AG82" s="100"/>
    </row>
    <row r="83" ht="24.75" customHeight="1">
      <c r="A83" s="102"/>
      <c r="B83" s="103"/>
      <c r="C83" s="104" t="str">
        <f>$AA$12</f>
        <v>F.P.F.M. - Taça São Paulo - 2026</v>
      </c>
      <c r="D83" s="105"/>
      <c r="E83" s="105"/>
      <c r="F83" s="105"/>
      <c r="G83" s="105"/>
      <c r="H83" s="105"/>
      <c r="I83" s="105"/>
      <c r="J83" s="105"/>
      <c r="K83" s="106" t="str">
        <f>$AB$12</f>
        <v>Adulto -3ª Divisão - Círculo Militar</v>
      </c>
      <c r="L83" s="107"/>
      <c r="M83" s="108"/>
      <c r="N83" s="109"/>
      <c r="O83" s="104" t="str">
        <f>$AA$13</f>
        <v>F.P.F.M. - Taça São Paulo - 2026</v>
      </c>
      <c r="P83" s="105"/>
      <c r="Q83" s="105"/>
      <c r="R83" s="105"/>
      <c r="S83" s="105"/>
      <c r="T83" s="105"/>
      <c r="U83" s="105"/>
      <c r="V83" s="105"/>
      <c r="W83" s="106" t="str">
        <f>$AB$13</f>
        <v>Adulto -3ª Divisão - Círculo Militar</v>
      </c>
      <c r="X83" s="107"/>
      <c r="Y83" s="110"/>
      <c r="Z83" s="132"/>
      <c r="AA83" s="133"/>
      <c r="AB83" s="133"/>
      <c r="AC83" s="134"/>
      <c r="AD83" s="134"/>
      <c r="AE83" s="134"/>
      <c r="AF83" s="133"/>
      <c r="AG83" s="133"/>
    </row>
    <row r="84" ht="24.75" customHeight="1">
      <c r="A84" s="91"/>
      <c r="B84" s="111"/>
      <c r="C84" s="112"/>
      <c r="D84" s="112"/>
      <c r="E84" s="113"/>
      <c r="F84" s="113"/>
      <c r="G84" s="113"/>
      <c r="H84" s="113"/>
      <c r="I84" s="113"/>
      <c r="J84" s="1"/>
      <c r="K84" s="1"/>
      <c r="L84" s="114"/>
      <c r="M84" s="1"/>
      <c r="N84" s="111"/>
      <c r="O84" s="112"/>
      <c r="P84" s="112"/>
      <c r="Q84" s="113"/>
      <c r="R84" s="113"/>
      <c r="S84" s="113"/>
      <c r="T84" s="113"/>
      <c r="U84" s="113"/>
      <c r="V84" s="1"/>
      <c r="W84" s="1"/>
      <c r="X84" s="114"/>
      <c r="Y84" s="92"/>
      <c r="Z84" s="99"/>
      <c r="AA84" s="100"/>
      <c r="AB84" s="100"/>
      <c r="AC84" s="101"/>
      <c r="AD84" s="101"/>
      <c r="AE84" s="101"/>
      <c r="AF84" s="100"/>
      <c r="AG84" s="100"/>
    </row>
    <row r="85" ht="24.75" customHeight="1">
      <c r="A85" s="91">
        <v>1.0</v>
      </c>
      <c r="B85" s="111"/>
      <c r="C85" s="115" t="s">
        <v>74</v>
      </c>
      <c r="D85" s="112"/>
      <c r="E85" s="116" t="str">
        <f>$AF$12</f>
        <v> FRANCISCO JR-SEP </v>
      </c>
      <c r="F85" s="117"/>
      <c r="G85" s="117"/>
      <c r="H85" s="117"/>
      <c r="I85" s="118"/>
      <c r="J85" s="1"/>
      <c r="K85" s="1"/>
      <c r="L85" s="114"/>
      <c r="M85" s="1"/>
      <c r="N85" s="111"/>
      <c r="O85" s="115" t="s">
        <v>74</v>
      </c>
      <c r="P85" s="112"/>
      <c r="Q85" s="116" t="str">
        <f>$AF$13</f>
        <v> RAFAEL SANTOS-CMSP </v>
      </c>
      <c r="R85" s="117"/>
      <c r="S85" s="117"/>
      <c r="T85" s="117"/>
      <c r="U85" s="118"/>
      <c r="V85" s="1"/>
      <c r="W85" s="1"/>
      <c r="X85" s="114"/>
      <c r="Y85" s="92"/>
      <c r="Z85" s="99"/>
      <c r="AA85" s="100"/>
      <c r="AB85" s="100"/>
      <c r="AC85" s="101"/>
      <c r="AD85" s="101"/>
      <c r="AE85" s="101"/>
      <c r="AF85" s="100"/>
      <c r="AG85" s="100"/>
    </row>
    <row r="86" ht="24.75" customHeight="1">
      <c r="A86" s="91">
        <v>1.0</v>
      </c>
      <c r="B86" s="111"/>
      <c r="C86" s="119">
        <f>$AC$12</f>
        <v>1</v>
      </c>
      <c r="D86" s="120"/>
      <c r="E86" s="121"/>
      <c r="F86" s="122"/>
      <c r="G86" s="122"/>
      <c r="H86" s="122"/>
      <c r="I86" s="123"/>
      <c r="J86" s="1"/>
      <c r="K86" s="124"/>
      <c r="L86" s="114"/>
      <c r="M86" s="1"/>
      <c r="N86" s="111"/>
      <c r="O86" s="119">
        <f>$AC$13</f>
        <v>1</v>
      </c>
      <c r="P86" s="120"/>
      <c r="Q86" s="121"/>
      <c r="R86" s="122"/>
      <c r="S86" s="122"/>
      <c r="T86" s="122"/>
      <c r="U86" s="123"/>
      <c r="V86" s="1"/>
      <c r="W86" s="124"/>
      <c r="X86" s="114"/>
      <c r="Y86" s="92"/>
      <c r="Z86" s="99"/>
      <c r="AA86" s="100"/>
      <c r="AB86" s="100"/>
      <c r="AC86" s="101"/>
      <c r="AD86" s="101"/>
      <c r="AE86" s="101"/>
      <c r="AF86" s="100"/>
      <c r="AG86" s="100"/>
    </row>
    <row r="87" ht="24.75" customHeight="1">
      <c r="A87" s="91"/>
      <c r="B87" s="111"/>
      <c r="C87" s="125"/>
      <c r="D87" s="120"/>
      <c r="E87" s="126"/>
      <c r="F87" s="126"/>
      <c r="G87" s="126"/>
      <c r="H87" s="126"/>
      <c r="I87" s="126"/>
      <c r="J87" s="1"/>
      <c r="K87" s="127"/>
      <c r="L87" s="114"/>
      <c r="M87" s="1"/>
      <c r="N87" s="111"/>
      <c r="O87" s="125"/>
      <c r="P87" s="120"/>
      <c r="Q87" s="126"/>
      <c r="R87" s="126"/>
      <c r="S87" s="126"/>
      <c r="T87" s="126"/>
      <c r="U87" s="126"/>
      <c r="V87" s="1"/>
      <c r="W87" s="127"/>
      <c r="X87" s="114"/>
      <c r="Y87" s="92"/>
      <c r="Z87" s="99"/>
      <c r="AA87" s="100"/>
      <c r="AB87" s="100"/>
      <c r="AC87" s="101"/>
      <c r="AD87" s="101"/>
      <c r="AE87" s="101"/>
      <c r="AF87" s="100"/>
      <c r="AG87" s="100"/>
    </row>
    <row r="88" ht="24.75" customHeight="1">
      <c r="A88" s="91"/>
      <c r="B88" s="111"/>
      <c r="C88" s="1"/>
      <c r="D88" s="120"/>
      <c r="E88" s="126"/>
      <c r="F88" s="126"/>
      <c r="G88" s="126"/>
      <c r="H88" s="126"/>
      <c r="I88" s="126"/>
      <c r="J88" s="1"/>
      <c r="K88" s="125"/>
      <c r="L88" s="114"/>
      <c r="M88" s="1"/>
      <c r="N88" s="111"/>
      <c r="O88" s="1"/>
      <c r="P88" s="120"/>
      <c r="Q88" s="126"/>
      <c r="R88" s="126"/>
      <c r="S88" s="126"/>
      <c r="T88" s="126"/>
      <c r="U88" s="126"/>
      <c r="V88" s="1"/>
      <c r="W88" s="125"/>
      <c r="X88" s="114"/>
      <c r="Y88" s="92"/>
      <c r="Z88" s="99"/>
      <c r="AA88" s="100"/>
      <c r="AB88" s="100"/>
      <c r="AC88" s="101"/>
      <c r="AD88" s="101"/>
      <c r="AE88" s="101"/>
      <c r="AF88" s="100"/>
      <c r="AG88" s="100"/>
    </row>
    <row r="89" ht="24.75" customHeight="1">
      <c r="A89" s="91"/>
      <c r="B89" s="111"/>
      <c r="C89" s="115" t="s">
        <v>75</v>
      </c>
      <c r="D89" s="120"/>
      <c r="E89" s="126"/>
      <c r="F89" s="126"/>
      <c r="G89" s="126"/>
      <c r="H89" s="126"/>
      <c r="I89" s="126"/>
      <c r="J89" s="1"/>
      <c r="K89" s="1"/>
      <c r="L89" s="114"/>
      <c r="M89" s="1"/>
      <c r="N89" s="111"/>
      <c r="O89" s="115" t="s">
        <v>75</v>
      </c>
      <c r="P89" s="120"/>
      <c r="Q89" s="126"/>
      <c r="R89" s="126"/>
      <c r="S89" s="126"/>
      <c r="T89" s="126"/>
      <c r="U89" s="126"/>
      <c r="V89" s="1"/>
      <c r="W89" s="1"/>
      <c r="X89" s="114"/>
      <c r="Y89" s="92"/>
      <c r="Z89" s="99"/>
      <c r="AA89" s="100"/>
      <c r="AB89" s="100"/>
      <c r="AC89" s="101"/>
      <c r="AD89" s="101"/>
      <c r="AE89" s="101"/>
      <c r="AF89" s="100"/>
      <c r="AG89" s="100"/>
    </row>
    <row r="90" ht="24.75" customHeight="1">
      <c r="A90" s="91"/>
      <c r="B90" s="128"/>
      <c r="C90" s="119">
        <f>$AD$12</f>
        <v>2</v>
      </c>
      <c r="D90" s="1"/>
      <c r="E90" s="1"/>
      <c r="F90" s="1"/>
      <c r="G90" s="1"/>
      <c r="H90" s="1"/>
      <c r="I90" s="1"/>
      <c r="J90" s="1"/>
      <c r="K90" s="1"/>
      <c r="L90" s="114"/>
      <c r="M90" s="1"/>
      <c r="N90" s="128"/>
      <c r="O90" s="119">
        <f>$AD$13</f>
        <v>2</v>
      </c>
      <c r="P90" s="1"/>
      <c r="Q90" s="1"/>
      <c r="R90" s="1"/>
      <c r="S90" s="1"/>
      <c r="T90" s="1"/>
      <c r="U90" s="1"/>
      <c r="V90" s="1"/>
      <c r="W90" s="1"/>
      <c r="X90" s="114"/>
      <c r="Y90" s="92"/>
      <c r="Z90" s="99"/>
      <c r="AA90" s="100"/>
      <c r="AB90" s="100"/>
      <c r="AC90" s="101"/>
      <c r="AD90" s="101"/>
      <c r="AE90" s="101"/>
      <c r="AF90" s="100"/>
      <c r="AG90" s="100"/>
    </row>
    <row r="91" ht="24.75" customHeight="1">
      <c r="A91" s="91">
        <v>1.0</v>
      </c>
      <c r="B91" s="128"/>
      <c r="C91" s="125"/>
      <c r="D91" s="1"/>
      <c r="E91" s="116" t="str">
        <f>$AG$12</f>
        <v> ZERO-SCCP </v>
      </c>
      <c r="F91" s="117"/>
      <c r="G91" s="117"/>
      <c r="H91" s="117"/>
      <c r="I91" s="118"/>
      <c r="J91" s="1"/>
      <c r="K91" s="1"/>
      <c r="L91" s="114"/>
      <c r="M91" s="1"/>
      <c r="N91" s="128"/>
      <c r="O91" s="125"/>
      <c r="P91" s="1"/>
      <c r="Q91" s="116" t="str">
        <f>$AG$13</f>
        <v> RENAN G.-MFC </v>
      </c>
      <c r="R91" s="117"/>
      <c r="S91" s="117"/>
      <c r="T91" s="117"/>
      <c r="U91" s="118"/>
      <c r="V91" s="1"/>
      <c r="W91" s="1"/>
      <c r="X91" s="114"/>
      <c r="Y91" s="92"/>
      <c r="Z91" s="99"/>
      <c r="AA91" s="100"/>
      <c r="AB91" s="100"/>
      <c r="AC91" s="101"/>
      <c r="AD91" s="101"/>
      <c r="AE91" s="101"/>
      <c r="AF91" s="100"/>
      <c r="AG91" s="100"/>
    </row>
    <row r="92" ht="24.75" customHeight="1">
      <c r="A92" s="91">
        <v>1.0</v>
      </c>
      <c r="B92" s="128"/>
      <c r="C92" s="1"/>
      <c r="D92" s="1"/>
      <c r="E92" s="121"/>
      <c r="F92" s="122"/>
      <c r="G92" s="122"/>
      <c r="H92" s="122"/>
      <c r="I92" s="123"/>
      <c r="J92" s="1"/>
      <c r="K92" s="124"/>
      <c r="L92" s="114"/>
      <c r="M92" s="1"/>
      <c r="N92" s="128"/>
      <c r="O92" s="1"/>
      <c r="P92" s="1"/>
      <c r="Q92" s="121"/>
      <c r="R92" s="122"/>
      <c r="S92" s="122"/>
      <c r="T92" s="122"/>
      <c r="U92" s="123"/>
      <c r="V92" s="1"/>
      <c r="W92" s="124"/>
      <c r="X92" s="114"/>
      <c r="Y92" s="92"/>
      <c r="Z92" s="99"/>
      <c r="AA92" s="100"/>
      <c r="AB92" s="100"/>
      <c r="AC92" s="101"/>
      <c r="AD92" s="101"/>
      <c r="AE92" s="101"/>
      <c r="AF92" s="100"/>
      <c r="AG92" s="100"/>
    </row>
    <row r="93" ht="24.75" customHeight="1">
      <c r="A93" s="91"/>
      <c r="B93" s="128"/>
      <c r="C93" s="115" t="s">
        <v>71</v>
      </c>
      <c r="D93" s="1"/>
      <c r="E93" s="126"/>
      <c r="F93" s="126"/>
      <c r="G93" s="126"/>
      <c r="H93" s="126"/>
      <c r="I93" s="126"/>
      <c r="J93" s="1"/>
      <c r="K93" s="127"/>
      <c r="L93" s="114"/>
      <c r="M93" s="1"/>
      <c r="N93" s="128"/>
      <c r="O93" s="115" t="s">
        <v>71</v>
      </c>
      <c r="P93" s="1"/>
      <c r="Q93" s="126"/>
      <c r="R93" s="126"/>
      <c r="S93" s="126"/>
      <c r="T93" s="126"/>
      <c r="U93" s="126"/>
      <c r="V93" s="1"/>
      <c r="W93" s="127"/>
      <c r="X93" s="114"/>
      <c r="Y93" s="92"/>
      <c r="Z93" s="99"/>
      <c r="AA93" s="100"/>
      <c r="AB93" s="100"/>
      <c r="AC93" s="101"/>
      <c r="AD93" s="101"/>
      <c r="AE93" s="101"/>
      <c r="AF93" s="100"/>
      <c r="AG93" s="100"/>
    </row>
    <row r="94" ht="24.75" customHeight="1">
      <c r="A94" s="91"/>
      <c r="B94" s="128"/>
      <c r="C94" s="119">
        <f>$AE$12</f>
        <v>1</v>
      </c>
      <c r="D94" s="1"/>
      <c r="E94" s="126"/>
      <c r="F94" s="126"/>
      <c r="G94" s="126"/>
      <c r="H94" s="126"/>
      <c r="I94" s="126"/>
      <c r="J94" s="1"/>
      <c r="K94" s="125"/>
      <c r="L94" s="114"/>
      <c r="M94" s="1"/>
      <c r="N94" s="128"/>
      <c r="O94" s="119">
        <f>$AE$13</f>
        <v>2</v>
      </c>
      <c r="P94" s="1"/>
      <c r="Q94" s="126"/>
      <c r="R94" s="126"/>
      <c r="S94" s="126"/>
      <c r="T94" s="126"/>
      <c r="U94" s="126"/>
      <c r="V94" s="1"/>
      <c r="W94" s="125"/>
      <c r="X94" s="114"/>
      <c r="Y94" s="92"/>
      <c r="Z94" s="92"/>
      <c r="AA94" s="92"/>
      <c r="AB94" s="92"/>
      <c r="AC94" s="92"/>
      <c r="AD94" s="92"/>
      <c r="AE94" s="92"/>
      <c r="AF94" s="92"/>
      <c r="AG94" s="92"/>
    </row>
    <row r="95" ht="24.75" customHeight="1">
      <c r="A95" s="91"/>
      <c r="B95" s="128"/>
      <c r="C95" s="125"/>
      <c r="D95" s="1"/>
      <c r="E95" s="126"/>
      <c r="F95" s="126"/>
      <c r="G95" s="126"/>
      <c r="H95" s="126"/>
      <c r="I95" s="126"/>
      <c r="J95" s="1"/>
      <c r="K95" s="1"/>
      <c r="L95" s="114"/>
      <c r="M95" s="1"/>
      <c r="N95" s="128"/>
      <c r="O95" s="125"/>
      <c r="P95" s="1"/>
      <c r="Q95" s="126"/>
      <c r="R95" s="126"/>
      <c r="S95" s="126"/>
      <c r="T95" s="126"/>
      <c r="U95" s="126"/>
      <c r="V95" s="1"/>
      <c r="W95" s="1"/>
      <c r="X95" s="114"/>
      <c r="Y95" s="92"/>
      <c r="Z95" s="92"/>
      <c r="AA95" s="92"/>
      <c r="AB95" s="92"/>
      <c r="AC95" s="92"/>
      <c r="AD95" s="92"/>
      <c r="AE95" s="92"/>
      <c r="AF95" s="92"/>
      <c r="AG95" s="92"/>
    </row>
    <row r="96" ht="24.75" customHeight="1">
      <c r="A96" s="91"/>
      <c r="B96" s="129"/>
      <c r="C96" s="130"/>
      <c r="D96" s="130"/>
      <c r="E96" s="130"/>
      <c r="F96" s="130"/>
      <c r="G96" s="130"/>
      <c r="H96" s="130"/>
      <c r="I96" s="130"/>
      <c r="J96" s="130"/>
      <c r="K96" s="130"/>
      <c r="L96" s="131"/>
      <c r="M96" s="1"/>
      <c r="N96" s="129"/>
      <c r="O96" s="130"/>
      <c r="P96" s="130"/>
      <c r="Q96" s="130"/>
      <c r="R96" s="130"/>
      <c r="S96" s="130"/>
      <c r="T96" s="130"/>
      <c r="U96" s="130"/>
      <c r="V96" s="130"/>
      <c r="W96" s="130"/>
      <c r="X96" s="131"/>
      <c r="Y96" s="92"/>
      <c r="Z96" s="92"/>
      <c r="AA96" s="92"/>
      <c r="AB96" s="92"/>
      <c r="AC96" s="92"/>
      <c r="AD96" s="92"/>
      <c r="AE96" s="92"/>
      <c r="AF96" s="92"/>
      <c r="AG96" s="92"/>
    </row>
    <row r="97" ht="24.75" customHeight="1">
      <c r="A97" s="9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92"/>
      <c r="Z97" s="92"/>
      <c r="AA97" s="92"/>
      <c r="AB97" s="92"/>
      <c r="AC97" s="92"/>
      <c r="AD97" s="92"/>
      <c r="AE97" s="92"/>
      <c r="AF97" s="92"/>
      <c r="AG97" s="92"/>
    </row>
    <row r="98" ht="24.75" customHeight="1">
      <c r="A98" s="91"/>
      <c r="B98" s="94"/>
      <c r="C98" s="95" t="s">
        <v>67</v>
      </c>
      <c r="D98" s="96"/>
      <c r="E98" s="96"/>
      <c r="F98" s="96"/>
      <c r="G98" s="96"/>
      <c r="H98" s="96"/>
      <c r="I98" s="96"/>
      <c r="J98" s="96"/>
      <c r="K98" s="97" t="s">
        <v>68</v>
      </c>
      <c r="L98" s="98"/>
      <c r="M98" s="1"/>
      <c r="N98" s="94"/>
      <c r="O98" s="95" t="s">
        <v>67</v>
      </c>
      <c r="P98" s="96"/>
      <c r="Q98" s="96"/>
      <c r="R98" s="96"/>
      <c r="S98" s="96"/>
      <c r="T98" s="96"/>
      <c r="U98" s="96"/>
      <c r="V98" s="96"/>
      <c r="W98" s="97" t="s">
        <v>68</v>
      </c>
      <c r="X98" s="98"/>
      <c r="Y98" s="92"/>
      <c r="Z98" s="92"/>
      <c r="AA98" s="92"/>
      <c r="AB98" s="92"/>
      <c r="AC98" s="92"/>
      <c r="AD98" s="92"/>
      <c r="AE98" s="92"/>
      <c r="AF98" s="92"/>
      <c r="AG98" s="92"/>
    </row>
    <row r="99" ht="24.75" customHeight="1">
      <c r="A99" s="102"/>
      <c r="B99" s="103"/>
      <c r="C99" s="104" t="str">
        <f>$AA$14</f>
        <v>F.P.F.M. - Taça São Paulo - 2026</v>
      </c>
      <c r="D99" s="105"/>
      <c r="E99" s="105"/>
      <c r="F99" s="105"/>
      <c r="G99" s="105"/>
      <c r="H99" s="105"/>
      <c r="I99" s="105"/>
      <c r="J99" s="105"/>
      <c r="K99" s="106" t="str">
        <f>$AB$14</f>
        <v>Adulto -3ª Divisão - Círculo Militar</v>
      </c>
      <c r="L99" s="107"/>
      <c r="M99" s="108"/>
      <c r="N99" s="109"/>
      <c r="O99" s="104" t="str">
        <f>$AA$15</f>
        <v>F.P.F.M. - Taça São Paulo - 2026</v>
      </c>
      <c r="P99" s="105"/>
      <c r="Q99" s="105"/>
      <c r="R99" s="105"/>
      <c r="S99" s="105"/>
      <c r="T99" s="105"/>
      <c r="U99" s="105"/>
      <c r="V99" s="105"/>
      <c r="W99" s="106" t="str">
        <f>$AB$15</f>
        <v>Adulto -3ª Divisão - Círculo Militar</v>
      </c>
      <c r="X99" s="107"/>
      <c r="Y99" s="110"/>
      <c r="Z99" s="110"/>
      <c r="AA99" s="110"/>
      <c r="AB99" s="110"/>
      <c r="AC99" s="110"/>
      <c r="AD99" s="110"/>
      <c r="AE99" s="110"/>
      <c r="AF99" s="110"/>
      <c r="AG99" s="110"/>
    </row>
    <row r="100" ht="24.75" customHeight="1">
      <c r="A100" s="91"/>
      <c r="B100" s="111"/>
      <c r="C100" s="112"/>
      <c r="D100" s="112"/>
      <c r="E100" s="113"/>
      <c r="F100" s="113"/>
      <c r="G100" s="113"/>
      <c r="H100" s="113"/>
      <c r="I100" s="113"/>
      <c r="J100" s="1"/>
      <c r="K100" s="1"/>
      <c r="L100" s="114"/>
      <c r="M100" s="1"/>
      <c r="N100" s="111"/>
      <c r="O100" s="112"/>
      <c r="P100" s="112"/>
      <c r="Q100" s="113"/>
      <c r="R100" s="113"/>
      <c r="S100" s="113"/>
      <c r="T100" s="113"/>
      <c r="U100" s="113"/>
      <c r="V100" s="1"/>
      <c r="W100" s="1"/>
      <c r="X100" s="114"/>
      <c r="Y100" s="92"/>
      <c r="Z100" s="92"/>
      <c r="AA100" s="92"/>
      <c r="AB100" s="92"/>
      <c r="AC100" s="92"/>
      <c r="AD100" s="92"/>
      <c r="AE100" s="92"/>
      <c r="AF100" s="92"/>
      <c r="AG100" s="92"/>
    </row>
    <row r="101" ht="24.75" customHeight="1">
      <c r="A101" s="91">
        <v>1.0</v>
      </c>
      <c r="B101" s="111"/>
      <c r="C101" s="115" t="s">
        <v>74</v>
      </c>
      <c r="D101" s="112"/>
      <c r="E101" s="116" t="str">
        <f>$AF$14</f>
        <v> BRUNO VASC.-SPFC </v>
      </c>
      <c r="F101" s="117"/>
      <c r="G101" s="117"/>
      <c r="H101" s="117"/>
      <c r="I101" s="118"/>
      <c r="J101" s="1"/>
      <c r="K101" s="1"/>
      <c r="L101" s="114"/>
      <c r="M101" s="1"/>
      <c r="N101" s="111"/>
      <c r="O101" s="115" t="s">
        <v>74</v>
      </c>
      <c r="P101" s="112"/>
      <c r="Q101" s="116" t="str">
        <f>$AF$15</f>
        <v> LEO RODRIGUES-SPFC </v>
      </c>
      <c r="R101" s="117"/>
      <c r="S101" s="117"/>
      <c r="T101" s="117"/>
      <c r="U101" s="118"/>
      <c r="V101" s="1"/>
      <c r="W101" s="1"/>
      <c r="X101" s="114"/>
      <c r="Y101" s="92"/>
      <c r="Z101" s="92"/>
      <c r="AA101" s="92"/>
      <c r="AB101" s="92"/>
      <c r="AC101" s="92"/>
      <c r="AD101" s="92"/>
      <c r="AE101" s="92"/>
      <c r="AF101" s="92"/>
      <c r="AG101" s="92"/>
    </row>
    <row r="102" ht="24.75" customHeight="1">
      <c r="A102" s="91">
        <v>1.0</v>
      </c>
      <c r="B102" s="111"/>
      <c r="C102" s="119">
        <f>$AC$14</f>
        <v>1</v>
      </c>
      <c r="D102" s="120"/>
      <c r="E102" s="121"/>
      <c r="F102" s="122"/>
      <c r="G102" s="122"/>
      <c r="H102" s="122"/>
      <c r="I102" s="123"/>
      <c r="J102" s="1"/>
      <c r="K102" s="124"/>
      <c r="L102" s="114"/>
      <c r="M102" s="1"/>
      <c r="N102" s="111"/>
      <c r="O102" s="119">
        <f>$AC$15</f>
        <v>1</v>
      </c>
      <c r="P102" s="120"/>
      <c r="Q102" s="121"/>
      <c r="R102" s="122"/>
      <c r="S102" s="122"/>
      <c r="T102" s="122"/>
      <c r="U102" s="123"/>
      <c r="V102" s="1"/>
      <c r="W102" s="124"/>
      <c r="X102" s="114"/>
      <c r="Y102" s="92"/>
      <c r="Z102" s="92"/>
      <c r="AA102" s="92"/>
      <c r="AB102" s="92"/>
      <c r="AC102" s="92"/>
      <c r="AD102" s="92"/>
      <c r="AE102" s="92"/>
      <c r="AF102" s="92"/>
      <c r="AG102" s="92"/>
    </row>
    <row r="103" ht="24.75" customHeight="1">
      <c r="A103" s="91"/>
      <c r="B103" s="111"/>
      <c r="C103" s="125"/>
      <c r="D103" s="120"/>
      <c r="E103" s="126"/>
      <c r="F103" s="126"/>
      <c r="G103" s="126"/>
      <c r="H103" s="126"/>
      <c r="I103" s="126"/>
      <c r="J103" s="1"/>
      <c r="K103" s="127"/>
      <c r="L103" s="114"/>
      <c r="M103" s="1"/>
      <c r="N103" s="111"/>
      <c r="O103" s="125"/>
      <c r="P103" s="120"/>
      <c r="Q103" s="126"/>
      <c r="R103" s="126"/>
      <c r="S103" s="126"/>
      <c r="T103" s="126"/>
      <c r="U103" s="126"/>
      <c r="V103" s="1"/>
      <c r="W103" s="127"/>
      <c r="X103" s="114"/>
      <c r="Y103" s="92"/>
      <c r="Z103" s="92"/>
      <c r="AA103" s="92"/>
      <c r="AB103" s="92"/>
      <c r="AC103" s="92"/>
      <c r="AD103" s="92"/>
      <c r="AE103" s="92"/>
      <c r="AF103" s="92"/>
      <c r="AG103" s="92"/>
    </row>
    <row r="104" ht="24.75" customHeight="1">
      <c r="A104" s="91"/>
      <c r="B104" s="111"/>
      <c r="C104" s="1"/>
      <c r="D104" s="120"/>
      <c r="E104" s="126"/>
      <c r="F104" s="126"/>
      <c r="G104" s="126"/>
      <c r="H104" s="126"/>
      <c r="I104" s="126"/>
      <c r="J104" s="1"/>
      <c r="K104" s="125"/>
      <c r="L104" s="114"/>
      <c r="M104" s="1"/>
      <c r="N104" s="111"/>
      <c r="O104" s="1"/>
      <c r="P104" s="120"/>
      <c r="Q104" s="126"/>
      <c r="R104" s="126"/>
      <c r="S104" s="126"/>
      <c r="T104" s="126"/>
      <c r="U104" s="126"/>
      <c r="V104" s="1"/>
      <c r="W104" s="125"/>
      <c r="X104" s="114"/>
      <c r="Y104" s="92"/>
      <c r="Z104" s="92"/>
      <c r="AA104" s="92"/>
      <c r="AB104" s="92"/>
      <c r="AC104" s="92"/>
      <c r="AD104" s="92"/>
      <c r="AE104" s="92"/>
      <c r="AF104" s="92"/>
      <c r="AG104" s="92"/>
    </row>
    <row r="105" ht="24.75" customHeight="1">
      <c r="A105" s="91"/>
      <c r="B105" s="111"/>
      <c r="C105" s="115" t="s">
        <v>75</v>
      </c>
      <c r="D105" s="120"/>
      <c r="E105" s="126"/>
      <c r="F105" s="126"/>
      <c r="G105" s="126"/>
      <c r="H105" s="126"/>
      <c r="I105" s="126"/>
      <c r="J105" s="1"/>
      <c r="K105" s="1"/>
      <c r="L105" s="114"/>
      <c r="M105" s="1"/>
      <c r="N105" s="111"/>
      <c r="O105" s="115" t="s">
        <v>75</v>
      </c>
      <c r="P105" s="120"/>
      <c r="Q105" s="126"/>
      <c r="R105" s="126"/>
      <c r="S105" s="126"/>
      <c r="T105" s="126"/>
      <c r="U105" s="126"/>
      <c r="V105" s="1"/>
      <c r="W105" s="1"/>
      <c r="X105" s="114"/>
      <c r="Y105" s="92"/>
      <c r="Z105" s="92"/>
      <c r="AA105" s="92"/>
      <c r="AB105" s="92"/>
      <c r="AC105" s="92"/>
      <c r="AD105" s="92"/>
      <c r="AE105" s="92"/>
      <c r="AF105" s="92"/>
      <c r="AG105" s="92"/>
    </row>
    <row r="106" ht="24.75" customHeight="1">
      <c r="A106" s="91"/>
      <c r="B106" s="128"/>
      <c r="C106" s="119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14"/>
      <c r="M106" s="1"/>
      <c r="N106" s="128"/>
      <c r="O106" s="119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14"/>
      <c r="Y106" s="92"/>
      <c r="Z106" s="92"/>
      <c r="AA106" s="92"/>
      <c r="AB106" s="92"/>
      <c r="AC106" s="92"/>
      <c r="AD106" s="92"/>
      <c r="AE106" s="92"/>
      <c r="AF106" s="92"/>
      <c r="AG106" s="92"/>
    </row>
    <row r="107" ht="24.75" customHeight="1">
      <c r="A107" s="91">
        <v>1.0</v>
      </c>
      <c r="B107" s="128"/>
      <c r="C107" s="125"/>
      <c r="D107" s="1"/>
      <c r="E107" s="116" t="str">
        <f>$AG$14</f>
        <v> PC-SPFC </v>
      </c>
      <c r="F107" s="117"/>
      <c r="G107" s="117"/>
      <c r="H107" s="117"/>
      <c r="I107" s="118"/>
      <c r="J107" s="1"/>
      <c r="K107" s="1"/>
      <c r="L107" s="114"/>
      <c r="M107" s="1"/>
      <c r="N107" s="128"/>
      <c r="O107" s="125"/>
      <c r="P107" s="1"/>
      <c r="Q107" s="116" t="str">
        <f>$AG$15</f>
        <v> GUTO-ECSB </v>
      </c>
      <c r="R107" s="117"/>
      <c r="S107" s="117"/>
      <c r="T107" s="117"/>
      <c r="U107" s="118"/>
      <c r="V107" s="1"/>
      <c r="W107" s="1"/>
      <c r="X107" s="114"/>
      <c r="Y107" s="92"/>
      <c r="Z107" s="92"/>
      <c r="AA107" s="92"/>
      <c r="AB107" s="92"/>
      <c r="AC107" s="92"/>
      <c r="AD107" s="92"/>
      <c r="AE107" s="92"/>
      <c r="AF107" s="92"/>
      <c r="AG107" s="92"/>
    </row>
    <row r="108" ht="24.75" customHeight="1">
      <c r="A108" s="91">
        <v>1.0</v>
      </c>
      <c r="B108" s="128"/>
      <c r="C108" s="1"/>
      <c r="D108" s="1"/>
      <c r="E108" s="121"/>
      <c r="F108" s="122"/>
      <c r="G108" s="122"/>
      <c r="H108" s="122"/>
      <c r="I108" s="123"/>
      <c r="J108" s="1"/>
      <c r="K108" s="124"/>
      <c r="L108" s="114"/>
      <c r="M108" s="1"/>
      <c r="N108" s="128"/>
      <c r="O108" s="1"/>
      <c r="P108" s="1"/>
      <c r="Q108" s="121"/>
      <c r="R108" s="122"/>
      <c r="S108" s="122"/>
      <c r="T108" s="122"/>
      <c r="U108" s="123"/>
      <c r="V108" s="1"/>
      <c r="W108" s="124"/>
      <c r="X108" s="114"/>
      <c r="Y108" s="92"/>
      <c r="Z108" s="92"/>
      <c r="AA108" s="92"/>
      <c r="AB108" s="92"/>
      <c r="AC108" s="92"/>
      <c r="AD108" s="92"/>
      <c r="AE108" s="92"/>
      <c r="AF108" s="92"/>
      <c r="AG108" s="92"/>
    </row>
    <row r="109" ht="24.75" customHeight="1">
      <c r="A109" s="91"/>
      <c r="B109" s="128"/>
      <c r="C109" s="115" t="s">
        <v>71</v>
      </c>
      <c r="D109" s="1"/>
      <c r="E109" s="126"/>
      <c r="F109" s="126"/>
      <c r="G109" s="126"/>
      <c r="H109" s="126"/>
      <c r="I109" s="126"/>
      <c r="J109" s="1"/>
      <c r="K109" s="127"/>
      <c r="L109" s="114"/>
      <c r="M109" s="1"/>
      <c r="N109" s="128"/>
      <c r="O109" s="115" t="s">
        <v>71</v>
      </c>
      <c r="P109" s="1"/>
      <c r="Q109" s="126"/>
      <c r="R109" s="126"/>
      <c r="S109" s="126"/>
      <c r="T109" s="126"/>
      <c r="U109" s="126"/>
      <c r="V109" s="1"/>
      <c r="W109" s="127"/>
      <c r="X109" s="114"/>
      <c r="Y109" s="92"/>
      <c r="Z109" s="92"/>
      <c r="AA109" s="92"/>
      <c r="AB109" s="92"/>
      <c r="AC109" s="92"/>
      <c r="AD109" s="92"/>
      <c r="AE109" s="92"/>
      <c r="AF109" s="92"/>
      <c r="AG109" s="92"/>
    </row>
    <row r="110" ht="24.75" customHeight="1">
      <c r="A110" s="91"/>
      <c r="B110" s="128"/>
      <c r="C110" s="119">
        <f>$AE$14</f>
        <v>2</v>
      </c>
      <c r="D110" s="1"/>
      <c r="E110" s="126"/>
      <c r="F110" s="126"/>
      <c r="G110" s="126"/>
      <c r="H110" s="126"/>
      <c r="I110" s="126"/>
      <c r="J110" s="1"/>
      <c r="K110" s="125"/>
      <c r="L110" s="114"/>
      <c r="M110" s="1"/>
      <c r="N110" s="128"/>
      <c r="O110" s="119">
        <f>$AE$15</f>
        <v>4</v>
      </c>
      <c r="P110" s="1"/>
      <c r="Q110" s="126"/>
      <c r="R110" s="126"/>
      <c r="S110" s="126"/>
      <c r="T110" s="126"/>
      <c r="U110" s="126"/>
      <c r="V110" s="1"/>
      <c r="W110" s="125"/>
      <c r="X110" s="114"/>
      <c r="Y110" s="92"/>
      <c r="Z110" s="92"/>
      <c r="AA110" s="92"/>
      <c r="AB110" s="92"/>
      <c r="AC110" s="92"/>
      <c r="AD110" s="92"/>
      <c r="AE110" s="92"/>
      <c r="AF110" s="92"/>
      <c r="AG110" s="92"/>
    </row>
    <row r="111" ht="24.75" customHeight="1">
      <c r="A111" s="91"/>
      <c r="B111" s="128"/>
      <c r="C111" s="125"/>
      <c r="D111" s="1"/>
      <c r="E111" s="126"/>
      <c r="F111" s="126"/>
      <c r="G111" s="126"/>
      <c r="H111" s="126"/>
      <c r="I111" s="126"/>
      <c r="J111" s="1"/>
      <c r="K111" s="1"/>
      <c r="L111" s="114"/>
      <c r="M111" s="1"/>
      <c r="N111" s="128"/>
      <c r="O111" s="125"/>
      <c r="P111" s="1"/>
      <c r="Q111" s="126"/>
      <c r="R111" s="126"/>
      <c r="S111" s="126"/>
      <c r="T111" s="126"/>
      <c r="U111" s="126"/>
      <c r="V111" s="1"/>
      <c r="W111" s="1"/>
      <c r="X111" s="114"/>
      <c r="Y111" s="92"/>
      <c r="Z111" s="92"/>
      <c r="AA111" s="92"/>
      <c r="AB111" s="92"/>
      <c r="AC111" s="92"/>
      <c r="AD111" s="92"/>
      <c r="AE111" s="92"/>
      <c r="AF111" s="92"/>
      <c r="AG111" s="92"/>
    </row>
    <row r="112" ht="24.75" customHeight="1">
      <c r="A112" s="91"/>
      <c r="B112" s="129"/>
      <c r="C112" s="130"/>
      <c r="D112" s="130"/>
      <c r="E112" s="130"/>
      <c r="F112" s="130"/>
      <c r="G112" s="130"/>
      <c r="H112" s="130"/>
      <c r="I112" s="130"/>
      <c r="J112" s="130"/>
      <c r="K112" s="130"/>
      <c r="L112" s="131"/>
      <c r="M112" s="1"/>
      <c r="N112" s="129"/>
      <c r="O112" s="130"/>
      <c r="P112" s="130"/>
      <c r="Q112" s="130"/>
      <c r="R112" s="130"/>
      <c r="S112" s="130"/>
      <c r="T112" s="130"/>
      <c r="U112" s="130"/>
      <c r="V112" s="130"/>
      <c r="W112" s="130"/>
      <c r="X112" s="131"/>
      <c r="Y112" s="92"/>
      <c r="Z112" s="92"/>
      <c r="AA112" s="92"/>
      <c r="AB112" s="92"/>
      <c r="AC112" s="92"/>
      <c r="AD112" s="92"/>
      <c r="AE112" s="92"/>
      <c r="AF112" s="92"/>
      <c r="AG112" s="92"/>
    </row>
    <row r="113" ht="24.75" customHeight="1">
      <c r="A113" s="9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92"/>
      <c r="Z113" s="92"/>
      <c r="AA113" s="92"/>
      <c r="AB113" s="92"/>
      <c r="AC113" s="92"/>
      <c r="AD113" s="92"/>
      <c r="AE113" s="92"/>
      <c r="AF113" s="92"/>
      <c r="AG113" s="92"/>
    </row>
    <row r="114" ht="24.75" customHeight="1">
      <c r="A114" s="91"/>
      <c r="B114" s="94"/>
      <c r="C114" s="95" t="s">
        <v>67</v>
      </c>
      <c r="D114" s="96"/>
      <c r="E114" s="96"/>
      <c r="F114" s="96"/>
      <c r="G114" s="96"/>
      <c r="H114" s="96"/>
      <c r="I114" s="96"/>
      <c r="J114" s="96"/>
      <c r="K114" s="97" t="s">
        <v>68</v>
      </c>
      <c r="L114" s="98"/>
      <c r="M114" s="1"/>
      <c r="N114" s="94"/>
      <c r="O114" s="95" t="s">
        <v>67</v>
      </c>
      <c r="P114" s="96"/>
      <c r="Q114" s="96"/>
      <c r="R114" s="96"/>
      <c r="S114" s="96"/>
      <c r="T114" s="96"/>
      <c r="U114" s="96"/>
      <c r="V114" s="96"/>
      <c r="W114" s="97" t="s">
        <v>68</v>
      </c>
      <c r="X114" s="98"/>
      <c r="Y114" s="92"/>
      <c r="Z114" s="92"/>
      <c r="AA114" s="92"/>
      <c r="AB114" s="92"/>
      <c r="AC114" s="92"/>
      <c r="AD114" s="92"/>
      <c r="AE114" s="92"/>
      <c r="AF114" s="92"/>
      <c r="AG114" s="92"/>
    </row>
    <row r="115" ht="24.75" customHeight="1">
      <c r="A115" s="102"/>
      <c r="B115" s="103"/>
      <c r="C115" s="104" t="str">
        <f>$AA$16</f>
        <v>F.P.F.M. - Taça São Paulo - 2026</v>
      </c>
      <c r="D115" s="105"/>
      <c r="E115" s="105"/>
      <c r="F115" s="105"/>
      <c r="G115" s="105"/>
      <c r="H115" s="105"/>
      <c r="I115" s="105"/>
      <c r="J115" s="105"/>
      <c r="K115" s="106" t="str">
        <f>$AB$16</f>
        <v>Adulto -3ª Divisão - Círculo Militar</v>
      </c>
      <c r="L115" s="107"/>
      <c r="M115" s="108"/>
      <c r="N115" s="109"/>
      <c r="O115" s="104" t="str">
        <f>$AA$17</f>
        <v>F.P.F.M. - Taça São Paulo - 2026</v>
      </c>
      <c r="P115" s="105"/>
      <c r="Q115" s="105"/>
      <c r="R115" s="105"/>
      <c r="S115" s="105"/>
      <c r="T115" s="105"/>
      <c r="U115" s="105"/>
      <c r="V115" s="105"/>
      <c r="W115" s="106" t="str">
        <f>$AB$17</f>
        <v>Adulto -3ª Divisão - Círculo Militar</v>
      </c>
      <c r="X115" s="107"/>
      <c r="Y115" s="110"/>
      <c r="Z115" s="110"/>
      <c r="AA115" s="110"/>
      <c r="AB115" s="110"/>
      <c r="AC115" s="110"/>
      <c r="AD115" s="110"/>
      <c r="AE115" s="110"/>
      <c r="AF115" s="110"/>
      <c r="AG115" s="110"/>
    </row>
    <row r="116" ht="24.75" customHeight="1">
      <c r="A116" s="91"/>
      <c r="B116" s="111"/>
      <c r="C116" s="112"/>
      <c r="D116" s="112"/>
      <c r="E116" s="113"/>
      <c r="F116" s="113"/>
      <c r="G116" s="113"/>
      <c r="H116" s="113"/>
      <c r="I116" s="113"/>
      <c r="J116" s="1"/>
      <c r="K116" s="1"/>
      <c r="L116" s="114"/>
      <c r="M116" s="1"/>
      <c r="N116" s="111"/>
      <c r="O116" s="112"/>
      <c r="P116" s="112"/>
      <c r="Q116" s="113"/>
      <c r="R116" s="113"/>
      <c r="S116" s="113"/>
      <c r="T116" s="113"/>
      <c r="U116" s="113"/>
      <c r="V116" s="1"/>
      <c r="W116" s="1"/>
      <c r="X116" s="114"/>
      <c r="Y116" s="92"/>
      <c r="Z116" s="92"/>
      <c r="AA116" s="92"/>
      <c r="AB116" s="92"/>
      <c r="AC116" s="92"/>
      <c r="AD116" s="92"/>
      <c r="AE116" s="92"/>
      <c r="AF116" s="92"/>
      <c r="AG116" s="92"/>
    </row>
    <row r="117" ht="24.75" customHeight="1">
      <c r="A117" s="91">
        <v>1.0</v>
      </c>
      <c r="B117" s="111"/>
      <c r="C117" s="115" t="s">
        <v>74</v>
      </c>
      <c r="D117" s="112"/>
      <c r="E117" s="116" t="str">
        <f>$AF$16</f>
        <v> DIEGO BANFI-SPFC </v>
      </c>
      <c r="F117" s="117"/>
      <c r="G117" s="117"/>
      <c r="H117" s="117"/>
      <c r="I117" s="118"/>
      <c r="J117" s="1"/>
      <c r="K117" s="1"/>
      <c r="L117" s="114"/>
      <c r="M117" s="1"/>
      <c r="N117" s="111"/>
      <c r="O117" s="115" t="s">
        <v>74</v>
      </c>
      <c r="P117" s="112"/>
      <c r="Q117" s="116" t="str">
        <f>$AF$17</f>
        <v> DI CICCO-SEP </v>
      </c>
      <c r="R117" s="117"/>
      <c r="S117" s="117"/>
      <c r="T117" s="117"/>
      <c r="U117" s="118"/>
      <c r="V117" s="1"/>
      <c r="W117" s="1"/>
      <c r="X117" s="114"/>
      <c r="Y117" s="92"/>
      <c r="Z117" s="92"/>
      <c r="AA117" s="92"/>
      <c r="AB117" s="92"/>
      <c r="AC117" s="92"/>
      <c r="AD117" s="92"/>
      <c r="AE117" s="92"/>
      <c r="AF117" s="92"/>
      <c r="AG117" s="92"/>
    </row>
    <row r="118" ht="24.75" customHeight="1">
      <c r="A118" s="91">
        <v>1.0</v>
      </c>
      <c r="B118" s="111"/>
      <c r="C118" s="119">
        <f>$AC$16</f>
        <v>1</v>
      </c>
      <c r="D118" s="120"/>
      <c r="E118" s="121"/>
      <c r="F118" s="122"/>
      <c r="G118" s="122"/>
      <c r="H118" s="122"/>
      <c r="I118" s="123"/>
      <c r="J118" s="1"/>
      <c r="K118" s="124"/>
      <c r="L118" s="114"/>
      <c r="M118" s="1"/>
      <c r="N118" s="111"/>
      <c r="O118" s="119">
        <f>$AC$17</f>
        <v>1</v>
      </c>
      <c r="P118" s="120"/>
      <c r="Q118" s="121"/>
      <c r="R118" s="122"/>
      <c r="S118" s="122"/>
      <c r="T118" s="122"/>
      <c r="U118" s="123"/>
      <c r="V118" s="1"/>
      <c r="W118" s="124"/>
      <c r="X118" s="114"/>
      <c r="Y118" s="92"/>
      <c r="Z118" s="92"/>
      <c r="AA118" s="92"/>
      <c r="AB118" s="92"/>
      <c r="AC118" s="92"/>
      <c r="AD118" s="92"/>
      <c r="AE118" s="92"/>
      <c r="AF118" s="92"/>
      <c r="AG118" s="92"/>
    </row>
    <row r="119" ht="24.75" customHeight="1">
      <c r="A119" s="91"/>
      <c r="B119" s="111"/>
      <c r="C119" s="125"/>
      <c r="D119" s="120"/>
      <c r="E119" s="126"/>
      <c r="F119" s="126"/>
      <c r="G119" s="126"/>
      <c r="H119" s="126"/>
      <c r="I119" s="126"/>
      <c r="J119" s="1"/>
      <c r="K119" s="127"/>
      <c r="L119" s="114"/>
      <c r="M119" s="1"/>
      <c r="N119" s="111"/>
      <c r="O119" s="125"/>
      <c r="P119" s="120"/>
      <c r="Q119" s="126"/>
      <c r="R119" s="126"/>
      <c r="S119" s="126"/>
      <c r="T119" s="126"/>
      <c r="U119" s="126"/>
      <c r="V119" s="1"/>
      <c r="W119" s="127"/>
      <c r="X119" s="114"/>
      <c r="Y119" s="92"/>
      <c r="Z119" s="92"/>
      <c r="AA119" s="92"/>
      <c r="AB119" s="92"/>
      <c r="AC119" s="92"/>
      <c r="AD119" s="92"/>
      <c r="AE119" s="92"/>
      <c r="AF119" s="92"/>
      <c r="AG119" s="92"/>
    </row>
    <row r="120" ht="24.75" customHeight="1">
      <c r="A120" s="91"/>
      <c r="B120" s="111"/>
      <c r="C120" s="1"/>
      <c r="D120" s="120"/>
      <c r="E120" s="126"/>
      <c r="F120" s="126"/>
      <c r="G120" s="126"/>
      <c r="H120" s="126"/>
      <c r="I120" s="126"/>
      <c r="J120" s="1"/>
      <c r="K120" s="125"/>
      <c r="L120" s="114"/>
      <c r="M120" s="1"/>
      <c r="N120" s="111"/>
      <c r="O120" s="1"/>
      <c r="P120" s="120"/>
      <c r="Q120" s="126"/>
      <c r="R120" s="126"/>
      <c r="S120" s="126"/>
      <c r="T120" s="126"/>
      <c r="U120" s="126"/>
      <c r="V120" s="1"/>
      <c r="W120" s="125"/>
      <c r="X120" s="114"/>
      <c r="Y120" s="92"/>
      <c r="Z120" s="92"/>
      <c r="AA120" s="92"/>
      <c r="AB120" s="92"/>
      <c r="AC120" s="92"/>
      <c r="AD120" s="92"/>
      <c r="AE120" s="92"/>
      <c r="AF120" s="92"/>
      <c r="AG120" s="92"/>
    </row>
    <row r="121" ht="24.75" customHeight="1">
      <c r="A121" s="91"/>
      <c r="B121" s="111"/>
      <c r="C121" s="115" t="s">
        <v>75</v>
      </c>
      <c r="D121" s="120"/>
      <c r="E121" s="126"/>
      <c r="F121" s="126"/>
      <c r="G121" s="126"/>
      <c r="H121" s="126"/>
      <c r="I121" s="126"/>
      <c r="J121" s="1"/>
      <c r="K121" s="1"/>
      <c r="L121" s="114"/>
      <c r="M121" s="1"/>
      <c r="N121" s="111"/>
      <c r="O121" s="115" t="s">
        <v>75</v>
      </c>
      <c r="P121" s="120"/>
      <c r="Q121" s="126"/>
      <c r="R121" s="126"/>
      <c r="S121" s="126"/>
      <c r="T121" s="126"/>
      <c r="U121" s="126"/>
      <c r="V121" s="1"/>
      <c r="W121" s="1"/>
      <c r="X121" s="114"/>
      <c r="Y121" s="92"/>
      <c r="Z121" s="92"/>
      <c r="AA121" s="92"/>
      <c r="AB121" s="92"/>
      <c r="AC121" s="92"/>
      <c r="AD121" s="92"/>
      <c r="AE121" s="92"/>
      <c r="AF121" s="92"/>
      <c r="AG121" s="92"/>
    </row>
    <row r="122" ht="24.75" customHeight="1">
      <c r="A122" s="91"/>
      <c r="B122" s="128"/>
      <c r="C122" s="119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14"/>
      <c r="M122" s="1"/>
      <c r="N122" s="128"/>
      <c r="O122" s="119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14"/>
      <c r="Y122" s="92"/>
      <c r="Z122" s="92"/>
      <c r="AA122" s="92"/>
      <c r="AB122" s="92"/>
      <c r="AC122" s="92"/>
      <c r="AD122" s="92"/>
      <c r="AE122" s="92"/>
      <c r="AF122" s="92"/>
      <c r="AG122" s="92"/>
    </row>
    <row r="123" ht="24.75" customHeight="1">
      <c r="A123" s="91">
        <v>1.0</v>
      </c>
      <c r="B123" s="128"/>
      <c r="C123" s="125"/>
      <c r="D123" s="1"/>
      <c r="E123" s="116" t="str">
        <f>$AG$16</f>
        <v> DUDA-SPFC </v>
      </c>
      <c r="F123" s="117"/>
      <c r="G123" s="117"/>
      <c r="H123" s="117"/>
      <c r="I123" s="118"/>
      <c r="J123" s="1"/>
      <c r="K123" s="1"/>
      <c r="L123" s="114"/>
      <c r="M123" s="1"/>
      <c r="N123" s="128"/>
      <c r="O123" s="125"/>
      <c r="P123" s="1"/>
      <c r="Q123" s="116" t="str">
        <f>$AG$17</f>
        <v> ZERO-SCCP </v>
      </c>
      <c r="R123" s="117"/>
      <c r="S123" s="117"/>
      <c r="T123" s="117"/>
      <c r="U123" s="118"/>
      <c r="V123" s="1"/>
      <c r="W123" s="1"/>
      <c r="X123" s="114"/>
      <c r="Y123" s="92"/>
      <c r="Z123" s="92"/>
      <c r="AA123" s="92"/>
      <c r="AB123" s="92"/>
      <c r="AC123" s="92"/>
      <c r="AD123" s="92"/>
      <c r="AE123" s="92"/>
      <c r="AF123" s="92"/>
      <c r="AG123" s="92"/>
    </row>
    <row r="124" ht="24.75" customHeight="1">
      <c r="A124" s="91">
        <v>1.0</v>
      </c>
      <c r="B124" s="128"/>
      <c r="C124" s="1"/>
      <c r="D124" s="1"/>
      <c r="E124" s="121"/>
      <c r="F124" s="122"/>
      <c r="G124" s="122"/>
      <c r="H124" s="122"/>
      <c r="I124" s="123"/>
      <c r="J124" s="1"/>
      <c r="K124" s="124"/>
      <c r="L124" s="114"/>
      <c r="M124" s="1"/>
      <c r="N124" s="128"/>
      <c r="O124" s="1"/>
      <c r="P124" s="1"/>
      <c r="Q124" s="121"/>
      <c r="R124" s="122"/>
      <c r="S124" s="122"/>
      <c r="T124" s="122"/>
      <c r="U124" s="123"/>
      <c r="V124" s="1"/>
      <c r="W124" s="124"/>
      <c r="X124" s="114"/>
      <c r="Y124" s="92"/>
      <c r="Z124" s="92"/>
      <c r="AA124" s="92"/>
      <c r="AB124" s="92"/>
      <c r="AC124" s="92"/>
      <c r="AD124" s="92"/>
      <c r="AE124" s="92"/>
      <c r="AF124" s="92"/>
      <c r="AG124" s="92"/>
    </row>
    <row r="125" ht="24.75" customHeight="1">
      <c r="A125" s="91"/>
      <c r="B125" s="128"/>
      <c r="C125" s="115" t="s">
        <v>71</v>
      </c>
      <c r="D125" s="1"/>
      <c r="E125" s="126"/>
      <c r="F125" s="126"/>
      <c r="G125" s="126"/>
      <c r="H125" s="126"/>
      <c r="I125" s="126"/>
      <c r="J125" s="1"/>
      <c r="K125" s="127"/>
      <c r="L125" s="114"/>
      <c r="M125" s="1"/>
      <c r="N125" s="128"/>
      <c r="O125" s="115" t="s">
        <v>71</v>
      </c>
      <c r="P125" s="1"/>
      <c r="Q125" s="126"/>
      <c r="R125" s="126"/>
      <c r="S125" s="126"/>
      <c r="T125" s="126"/>
      <c r="U125" s="126"/>
      <c r="V125" s="1"/>
      <c r="W125" s="127"/>
      <c r="X125" s="114"/>
      <c r="Y125" s="92"/>
      <c r="Z125" s="92"/>
      <c r="AA125" s="92"/>
      <c r="AB125" s="92"/>
      <c r="AC125" s="92"/>
      <c r="AD125" s="92"/>
      <c r="AE125" s="92"/>
      <c r="AF125" s="92"/>
      <c r="AG125" s="92"/>
    </row>
    <row r="126" ht="24.75" customHeight="1">
      <c r="A126" s="91"/>
      <c r="B126" s="128"/>
      <c r="C126" s="119">
        <f>$AE$16</f>
        <v>6</v>
      </c>
      <c r="D126" s="1"/>
      <c r="E126" s="126"/>
      <c r="F126" s="126"/>
      <c r="G126" s="126"/>
      <c r="H126" s="126"/>
      <c r="I126" s="126"/>
      <c r="J126" s="1"/>
      <c r="K126" s="125"/>
      <c r="L126" s="114"/>
      <c r="M126" s="1"/>
      <c r="N126" s="128"/>
      <c r="O126" s="119">
        <f>$AE$17</f>
        <v>5</v>
      </c>
      <c r="P126" s="1"/>
      <c r="Q126" s="126"/>
      <c r="R126" s="126"/>
      <c r="S126" s="126"/>
      <c r="T126" s="126"/>
      <c r="U126" s="126"/>
      <c r="V126" s="1"/>
      <c r="W126" s="125"/>
      <c r="X126" s="114"/>
      <c r="Y126" s="92"/>
      <c r="Z126" s="92"/>
      <c r="AA126" s="92"/>
      <c r="AB126" s="92"/>
      <c r="AC126" s="92"/>
      <c r="AD126" s="92"/>
      <c r="AE126" s="92"/>
      <c r="AF126" s="92"/>
      <c r="AG126" s="92"/>
    </row>
    <row r="127" ht="24.75" customHeight="1">
      <c r="A127" s="91"/>
      <c r="B127" s="128"/>
      <c r="C127" s="125"/>
      <c r="D127" s="1"/>
      <c r="E127" s="126"/>
      <c r="F127" s="126"/>
      <c r="G127" s="126"/>
      <c r="H127" s="126"/>
      <c r="I127" s="126"/>
      <c r="J127" s="1"/>
      <c r="K127" s="1"/>
      <c r="L127" s="114"/>
      <c r="M127" s="1"/>
      <c r="N127" s="128"/>
      <c r="O127" s="125"/>
      <c r="P127" s="1"/>
      <c r="Q127" s="126"/>
      <c r="R127" s="126"/>
      <c r="S127" s="126"/>
      <c r="T127" s="126"/>
      <c r="U127" s="126"/>
      <c r="V127" s="1"/>
      <c r="W127" s="1"/>
      <c r="X127" s="114"/>
      <c r="Y127" s="92"/>
      <c r="Z127" s="92"/>
      <c r="AA127" s="92"/>
      <c r="AB127" s="92"/>
      <c r="AC127" s="92"/>
      <c r="AD127" s="92"/>
      <c r="AE127" s="92"/>
      <c r="AF127" s="92"/>
      <c r="AG127" s="92"/>
    </row>
    <row r="128" ht="24.75" customHeight="1">
      <c r="A128" s="91"/>
      <c r="B128" s="129"/>
      <c r="C128" s="130"/>
      <c r="D128" s="130"/>
      <c r="E128" s="130"/>
      <c r="F128" s="130"/>
      <c r="G128" s="130"/>
      <c r="H128" s="130"/>
      <c r="I128" s="130"/>
      <c r="J128" s="130"/>
      <c r="K128" s="130"/>
      <c r="L128" s="131"/>
      <c r="M128" s="1"/>
      <c r="N128" s="129"/>
      <c r="O128" s="130"/>
      <c r="P128" s="130"/>
      <c r="Q128" s="130"/>
      <c r="R128" s="130"/>
      <c r="S128" s="130"/>
      <c r="T128" s="130"/>
      <c r="U128" s="130"/>
      <c r="V128" s="130"/>
      <c r="W128" s="130"/>
      <c r="X128" s="131"/>
      <c r="Y128" s="92"/>
      <c r="Z128" s="92"/>
      <c r="AA128" s="92"/>
      <c r="AB128" s="92"/>
      <c r="AC128" s="92"/>
      <c r="AD128" s="92"/>
      <c r="AE128" s="92"/>
      <c r="AF128" s="92"/>
      <c r="AG128" s="92"/>
    </row>
    <row r="129" ht="24.75" customHeight="1">
      <c r="A129" s="91"/>
      <c r="Y129" s="92"/>
      <c r="Z129" s="92"/>
      <c r="AA129" s="92"/>
      <c r="AB129" s="92"/>
      <c r="AC129" s="92"/>
      <c r="AD129" s="92"/>
      <c r="AE129" s="92"/>
      <c r="AF129" s="92"/>
      <c r="AG129" s="92"/>
    </row>
    <row r="130" ht="24.75" customHeight="1">
      <c r="A130" s="91"/>
      <c r="B130" s="94"/>
      <c r="C130" s="95" t="s">
        <v>67</v>
      </c>
      <c r="D130" s="96"/>
      <c r="E130" s="96"/>
      <c r="F130" s="96"/>
      <c r="G130" s="96"/>
      <c r="H130" s="96"/>
      <c r="I130" s="96"/>
      <c r="J130" s="96"/>
      <c r="K130" s="97" t="s">
        <v>68</v>
      </c>
      <c r="L130" s="98"/>
      <c r="M130" s="1"/>
      <c r="N130" s="94"/>
      <c r="O130" s="95" t="s">
        <v>67</v>
      </c>
      <c r="P130" s="96"/>
      <c r="Q130" s="96"/>
      <c r="R130" s="96"/>
      <c r="S130" s="96"/>
      <c r="T130" s="96"/>
      <c r="U130" s="96"/>
      <c r="V130" s="96"/>
      <c r="W130" s="97" t="s">
        <v>68</v>
      </c>
      <c r="X130" s="98"/>
      <c r="Y130" s="92"/>
      <c r="Z130" s="92"/>
      <c r="AA130" s="92"/>
      <c r="AB130" s="92"/>
      <c r="AC130" s="92"/>
      <c r="AD130" s="92"/>
      <c r="AE130" s="92"/>
      <c r="AF130" s="92"/>
      <c r="AG130" s="92"/>
    </row>
    <row r="131" ht="24.75" customHeight="1">
      <c r="A131" s="102"/>
      <c r="B131" s="103"/>
      <c r="C131" s="104" t="str">
        <f>$AA$18</f>
        <v>F.P.F.M. - Taça São Paulo - 2026</v>
      </c>
      <c r="D131" s="105"/>
      <c r="E131" s="105"/>
      <c r="F131" s="105"/>
      <c r="G131" s="105"/>
      <c r="H131" s="105"/>
      <c r="I131" s="105"/>
      <c r="J131" s="105"/>
      <c r="K131" s="106" t="str">
        <f>$AB$18</f>
        <v>Adulto -3ª Divisão - Círculo Militar</v>
      </c>
      <c r="L131" s="107"/>
      <c r="M131" s="108"/>
      <c r="N131" s="109"/>
      <c r="O131" s="104" t="str">
        <f>$AA$19</f>
        <v>F.P.F.M. - Taça São Paulo - 2026</v>
      </c>
      <c r="P131" s="105"/>
      <c r="Q131" s="105"/>
      <c r="R131" s="105"/>
      <c r="S131" s="105"/>
      <c r="T131" s="105"/>
      <c r="U131" s="105"/>
      <c r="V131" s="105"/>
      <c r="W131" s="106" t="str">
        <f>$AB$19</f>
        <v>Adulto -3ª Divisão - Círculo Militar</v>
      </c>
      <c r="X131" s="107"/>
      <c r="Y131" s="110"/>
      <c r="Z131" s="110"/>
      <c r="AA131" s="110"/>
      <c r="AB131" s="110"/>
      <c r="AC131" s="110"/>
      <c r="AD131" s="110"/>
      <c r="AE131" s="110"/>
      <c r="AF131" s="110"/>
      <c r="AG131" s="110"/>
    </row>
    <row r="132" ht="24.75" customHeight="1">
      <c r="A132" s="91"/>
      <c r="B132" s="111"/>
      <c r="C132" s="112"/>
      <c r="D132" s="112"/>
      <c r="E132" s="113"/>
      <c r="F132" s="113"/>
      <c r="G132" s="113"/>
      <c r="H132" s="113"/>
      <c r="I132" s="113"/>
      <c r="J132" s="1"/>
      <c r="K132" s="1"/>
      <c r="L132" s="114"/>
      <c r="M132" s="1"/>
      <c r="N132" s="111"/>
      <c r="O132" s="112"/>
      <c r="P132" s="112"/>
      <c r="Q132" s="113"/>
      <c r="R132" s="113"/>
      <c r="S132" s="113"/>
      <c r="T132" s="113"/>
      <c r="U132" s="113"/>
      <c r="V132" s="1"/>
      <c r="W132" s="1"/>
      <c r="X132" s="114"/>
      <c r="Y132" s="92"/>
      <c r="Z132" s="92"/>
      <c r="AA132" s="92"/>
      <c r="AB132" s="92"/>
      <c r="AC132" s="92"/>
      <c r="AD132" s="92"/>
      <c r="AE132" s="92"/>
      <c r="AF132" s="92"/>
      <c r="AG132" s="92"/>
    </row>
    <row r="133" ht="24.75" customHeight="1">
      <c r="A133" s="91">
        <v>1.0</v>
      </c>
      <c r="B133" s="111"/>
      <c r="C133" s="115" t="s">
        <v>74</v>
      </c>
      <c r="D133" s="112"/>
      <c r="E133" s="116" t="str">
        <f>$AF$18</f>
        <v> ARTHURZINHO-CMSP </v>
      </c>
      <c r="F133" s="117"/>
      <c r="G133" s="117"/>
      <c r="H133" s="117"/>
      <c r="I133" s="118"/>
      <c r="J133" s="1"/>
      <c r="K133" s="1"/>
      <c r="L133" s="114"/>
      <c r="M133" s="1"/>
      <c r="N133" s="111"/>
      <c r="O133" s="115" t="s">
        <v>74</v>
      </c>
      <c r="P133" s="112"/>
      <c r="Q133" s="116" t="str">
        <f>$AF$19</f>
        <v> FRANCISCO JR-SEP </v>
      </c>
      <c r="R133" s="117"/>
      <c r="S133" s="117"/>
      <c r="T133" s="117"/>
      <c r="U133" s="118"/>
      <c r="V133" s="1"/>
      <c r="W133" s="1"/>
      <c r="X133" s="114"/>
      <c r="Y133" s="92"/>
      <c r="Z133" s="92"/>
      <c r="AA133" s="92"/>
      <c r="AB133" s="92"/>
      <c r="AC133" s="92"/>
      <c r="AD133" s="92"/>
      <c r="AE133" s="92"/>
      <c r="AF133" s="92"/>
      <c r="AG133" s="92"/>
    </row>
    <row r="134" ht="24.75" customHeight="1">
      <c r="A134" s="91">
        <v>1.0</v>
      </c>
      <c r="B134" s="111"/>
      <c r="C134" s="119">
        <f>$AC$18</f>
        <v>1</v>
      </c>
      <c r="D134" s="120"/>
      <c r="E134" s="121"/>
      <c r="F134" s="122"/>
      <c r="G134" s="122"/>
      <c r="H134" s="122"/>
      <c r="I134" s="123"/>
      <c r="J134" s="1"/>
      <c r="K134" s="124"/>
      <c r="L134" s="114"/>
      <c r="M134" s="1"/>
      <c r="N134" s="111"/>
      <c r="O134" s="119">
        <f>$AC$19</f>
        <v>1</v>
      </c>
      <c r="P134" s="120"/>
      <c r="Q134" s="121"/>
      <c r="R134" s="122"/>
      <c r="S134" s="122"/>
      <c r="T134" s="122"/>
      <c r="U134" s="123"/>
      <c r="V134" s="1"/>
      <c r="W134" s="124"/>
      <c r="X134" s="114"/>
      <c r="Y134" s="92"/>
      <c r="Z134" s="92"/>
      <c r="AA134" s="92"/>
      <c r="AB134" s="92"/>
      <c r="AC134" s="92"/>
      <c r="AD134" s="92"/>
      <c r="AE134" s="92"/>
      <c r="AF134" s="92"/>
      <c r="AG134" s="92"/>
    </row>
    <row r="135" ht="24.75" customHeight="1">
      <c r="A135" s="91"/>
      <c r="B135" s="111"/>
      <c r="C135" s="125"/>
      <c r="D135" s="120"/>
      <c r="E135" s="126"/>
      <c r="F135" s="126"/>
      <c r="G135" s="126"/>
      <c r="H135" s="126"/>
      <c r="I135" s="126"/>
      <c r="J135" s="1"/>
      <c r="K135" s="127"/>
      <c r="L135" s="114"/>
      <c r="M135" s="1"/>
      <c r="N135" s="111"/>
      <c r="O135" s="125"/>
      <c r="P135" s="120"/>
      <c r="Q135" s="126"/>
      <c r="R135" s="126"/>
      <c r="S135" s="126"/>
      <c r="T135" s="126"/>
      <c r="U135" s="126"/>
      <c r="V135" s="1"/>
      <c r="W135" s="127"/>
      <c r="X135" s="114"/>
      <c r="Y135" s="92"/>
      <c r="Z135" s="92"/>
      <c r="AA135" s="92"/>
      <c r="AB135" s="92"/>
      <c r="AC135" s="92"/>
      <c r="AD135" s="92"/>
      <c r="AE135" s="92"/>
      <c r="AF135" s="92"/>
      <c r="AG135" s="92"/>
    </row>
    <row r="136" ht="24.75" customHeight="1">
      <c r="A136" s="91"/>
      <c r="B136" s="111"/>
      <c r="C136" s="1"/>
      <c r="D136" s="120"/>
      <c r="E136" s="126"/>
      <c r="F136" s="126"/>
      <c r="G136" s="126"/>
      <c r="H136" s="126"/>
      <c r="I136" s="126"/>
      <c r="J136" s="1"/>
      <c r="K136" s="125"/>
      <c r="L136" s="114"/>
      <c r="M136" s="1"/>
      <c r="N136" s="111"/>
      <c r="O136" s="1"/>
      <c r="P136" s="120"/>
      <c r="Q136" s="126"/>
      <c r="R136" s="126"/>
      <c r="S136" s="126"/>
      <c r="T136" s="126"/>
      <c r="U136" s="126"/>
      <c r="V136" s="1"/>
      <c r="W136" s="125"/>
      <c r="X136" s="114"/>
      <c r="Y136" s="92"/>
      <c r="Z136" s="92"/>
      <c r="AA136" s="92"/>
      <c r="AB136" s="92"/>
      <c r="AC136" s="92"/>
      <c r="AD136" s="92"/>
      <c r="AE136" s="92"/>
      <c r="AF136" s="92"/>
      <c r="AG136" s="92"/>
    </row>
    <row r="137" ht="24.75" customHeight="1">
      <c r="A137" s="91"/>
      <c r="B137" s="111"/>
      <c r="C137" s="115" t="s">
        <v>75</v>
      </c>
      <c r="D137" s="120"/>
      <c r="E137" s="126"/>
      <c r="F137" s="126"/>
      <c r="G137" s="126"/>
      <c r="H137" s="126"/>
      <c r="I137" s="126"/>
      <c r="J137" s="1"/>
      <c r="K137" s="1"/>
      <c r="L137" s="114"/>
      <c r="M137" s="1"/>
      <c r="N137" s="111"/>
      <c r="O137" s="115" t="s">
        <v>75</v>
      </c>
      <c r="P137" s="120"/>
      <c r="Q137" s="126"/>
      <c r="R137" s="126"/>
      <c r="S137" s="126"/>
      <c r="T137" s="126"/>
      <c r="U137" s="126"/>
      <c r="V137" s="1"/>
      <c r="W137" s="1"/>
      <c r="X137" s="114"/>
      <c r="Y137" s="92"/>
      <c r="Z137" s="92"/>
      <c r="AA137" s="92"/>
      <c r="AB137" s="92"/>
      <c r="AC137" s="92"/>
      <c r="AD137" s="92"/>
      <c r="AE137" s="92"/>
      <c r="AF137" s="92"/>
      <c r="AG137" s="92"/>
    </row>
    <row r="138" ht="24.75" customHeight="1">
      <c r="A138" s="91"/>
      <c r="B138" s="128"/>
      <c r="C138" s="119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14"/>
      <c r="M138" s="1"/>
      <c r="N138" s="128"/>
      <c r="O138" s="119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14"/>
      <c r="Y138" s="92"/>
      <c r="Z138" s="92"/>
      <c r="AA138" s="92"/>
      <c r="AB138" s="92"/>
      <c r="AC138" s="92"/>
      <c r="AD138" s="92"/>
      <c r="AE138" s="92"/>
      <c r="AF138" s="92"/>
      <c r="AG138" s="92"/>
    </row>
    <row r="139" ht="24.75" customHeight="1">
      <c r="A139" s="91">
        <v>1.0</v>
      </c>
      <c r="B139" s="128"/>
      <c r="C139" s="125"/>
      <c r="D139" s="1"/>
      <c r="E139" s="116" t="str">
        <f>$AG$18</f>
        <v> RENAN G.-MFC </v>
      </c>
      <c r="F139" s="117"/>
      <c r="G139" s="117"/>
      <c r="H139" s="117"/>
      <c r="I139" s="118"/>
      <c r="J139" s="1"/>
      <c r="K139" s="1"/>
      <c r="L139" s="114"/>
      <c r="M139" s="1"/>
      <c r="N139" s="128"/>
      <c r="O139" s="125"/>
      <c r="P139" s="1"/>
      <c r="Q139" s="116" t="str">
        <f>$AG$19</f>
        <v> RAFAEL SANTOS-CMSP </v>
      </c>
      <c r="R139" s="117"/>
      <c r="S139" s="117"/>
      <c r="T139" s="117"/>
      <c r="U139" s="118"/>
      <c r="V139" s="1"/>
      <c r="W139" s="1"/>
      <c r="X139" s="114"/>
      <c r="Y139" s="92"/>
      <c r="Z139" s="92"/>
      <c r="AA139" s="92"/>
      <c r="AB139" s="92"/>
      <c r="AC139" s="92"/>
      <c r="AD139" s="92"/>
      <c r="AE139" s="92"/>
      <c r="AF139" s="92"/>
      <c r="AG139" s="92"/>
    </row>
    <row r="140" ht="24.75" customHeight="1">
      <c r="A140" s="91">
        <v>1.0</v>
      </c>
      <c r="B140" s="128"/>
      <c r="C140" s="1"/>
      <c r="D140" s="1"/>
      <c r="E140" s="121"/>
      <c r="F140" s="122"/>
      <c r="G140" s="122"/>
      <c r="H140" s="122"/>
      <c r="I140" s="123"/>
      <c r="J140" s="1"/>
      <c r="K140" s="124"/>
      <c r="L140" s="114"/>
      <c r="M140" s="1"/>
      <c r="N140" s="128"/>
      <c r="O140" s="1"/>
      <c r="P140" s="1"/>
      <c r="Q140" s="121"/>
      <c r="R140" s="122"/>
      <c r="S140" s="122"/>
      <c r="T140" s="122"/>
      <c r="U140" s="123"/>
      <c r="V140" s="1"/>
      <c r="W140" s="124"/>
      <c r="X140" s="114"/>
      <c r="Y140" s="92"/>
      <c r="Z140" s="92"/>
      <c r="AA140" s="92"/>
      <c r="AB140" s="92"/>
      <c r="AC140" s="92"/>
      <c r="AD140" s="92"/>
      <c r="AE140" s="92"/>
      <c r="AF140" s="92"/>
      <c r="AG140" s="92"/>
    </row>
    <row r="141" ht="24.75" customHeight="1">
      <c r="A141" s="91"/>
      <c r="B141" s="128"/>
      <c r="C141" s="115" t="s">
        <v>71</v>
      </c>
      <c r="D141" s="1"/>
      <c r="E141" s="126"/>
      <c r="F141" s="126"/>
      <c r="G141" s="126"/>
      <c r="H141" s="126"/>
      <c r="I141" s="126"/>
      <c r="J141" s="1"/>
      <c r="K141" s="127"/>
      <c r="L141" s="114"/>
      <c r="M141" s="1"/>
      <c r="N141" s="128"/>
      <c r="O141" s="115" t="s">
        <v>71</v>
      </c>
      <c r="P141" s="1"/>
      <c r="Q141" s="126"/>
      <c r="R141" s="126"/>
      <c r="S141" s="126"/>
      <c r="T141" s="126"/>
      <c r="U141" s="126"/>
      <c r="V141" s="1"/>
      <c r="W141" s="127"/>
      <c r="X141" s="114"/>
      <c r="Y141" s="92"/>
      <c r="Z141" s="92"/>
      <c r="AA141" s="92"/>
      <c r="AB141" s="92"/>
      <c r="AC141" s="92"/>
      <c r="AD141" s="92"/>
      <c r="AE141" s="92"/>
      <c r="AF141" s="92"/>
      <c r="AG141" s="92"/>
    </row>
    <row r="142" ht="24.75" customHeight="1">
      <c r="A142" s="91"/>
      <c r="B142" s="128"/>
      <c r="C142" s="119">
        <f>$AE$18</f>
        <v>1</v>
      </c>
      <c r="D142" s="1"/>
      <c r="E142" s="126"/>
      <c r="F142" s="126"/>
      <c r="G142" s="126"/>
      <c r="H142" s="126"/>
      <c r="I142" s="126"/>
      <c r="J142" s="1"/>
      <c r="K142" s="125"/>
      <c r="L142" s="114"/>
      <c r="M142" s="1"/>
      <c r="N142" s="128"/>
      <c r="O142" s="119">
        <f>$AE$19</f>
        <v>3</v>
      </c>
      <c r="P142" s="1"/>
      <c r="Q142" s="126"/>
      <c r="R142" s="126"/>
      <c r="S142" s="126"/>
      <c r="T142" s="126"/>
      <c r="U142" s="126"/>
      <c r="V142" s="1"/>
      <c r="W142" s="125"/>
      <c r="X142" s="114"/>
      <c r="Y142" s="92"/>
      <c r="Z142" s="92"/>
      <c r="AA142" s="92"/>
      <c r="AB142" s="92"/>
      <c r="AC142" s="92"/>
      <c r="AD142" s="92"/>
      <c r="AE142" s="92"/>
      <c r="AF142" s="92"/>
      <c r="AG142" s="92"/>
    </row>
    <row r="143" ht="24.75" customHeight="1">
      <c r="A143" s="91"/>
      <c r="B143" s="128"/>
      <c r="C143" s="125"/>
      <c r="D143" s="1"/>
      <c r="E143" s="126"/>
      <c r="F143" s="126"/>
      <c r="G143" s="126"/>
      <c r="H143" s="126"/>
      <c r="I143" s="126"/>
      <c r="J143" s="1"/>
      <c r="K143" s="1"/>
      <c r="L143" s="114"/>
      <c r="M143" s="1"/>
      <c r="N143" s="128"/>
      <c r="O143" s="125"/>
      <c r="P143" s="1"/>
      <c r="Q143" s="126"/>
      <c r="R143" s="126"/>
      <c r="S143" s="126"/>
      <c r="T143" s="126"/>
      <c r="U143" s="126"/>
      <c r="V143" s="1"/>
      <c r="W143" s="1"/>
      <c r="X143" s="114"/>
      <c r="Y143" s="92"/>
      <c r="Z143" s="92"/>
      <c r="AA143" s="92"/>
      <c r="AB143" s="92"/>
      <c r="AC143" s="92"/>
      <c r="AD143" s="92"/>
      <c r="AE143" s="92"/>
      <c r="AF143" s="92"/>
      <c r="AG143" s="92"/>
    </row>
    <row r="144" ht="24.75" customHeight="1">
      <c r="A144" s="91"/>
      <c r="B144" s="129"/>
      <c r="C144" s="130"/>
      <c r="D144" s="130"/>
      <c r="E144" s="130"/>
      <c r="F144" s="130"/>
      <c r="G144" s="130"/>
      <c r="H144" s="130"/>
      <c r="I144" s="130"/>
      <c r="J144" s="130"/>
      <c r="K144" s="130"/>
      <c r="L144" s="131"/>
      <c r="M144" s="1"/>
      <c r="N144" s="129"/>
      <c r="O144" s="130"/>
      <c r="P144" s="130"/>
      <c r="Q144" s="130"/>
      <c r="R144" s="130"/>
      <c r="S144" s="130"/>
      <c r="T144" s="130"/>
      <c r="U144" s="130"/>
      <c r="V144" s="130"/>
      <c r="W144" s="130"/>
      <c r="X144" s="131"/>
      <c r="Y144" s="92"/>
      <c r="Z144" s="92"/>
      <c r="AA144" s="92"/>
      <c r="AB144" s="92"/>
      <c r="AC144" s="92"/>
      <c r="AD144" s="92"/>
      <c r="AE144" s="92"/>
      <c r="AF144" s="92"/>
      <c r="AG144" s="92"/>
    </row>
    <row r="145" ht="24.75" customHeight="1">
      <c r="A145" s="9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92"/>
      <c r="Z145" s="92"/>
      <c r="AA145" s="92"/>
      <c r="AB145" s="92"/>
      <c r="AC145" s="92"/>
      <c r="AD145" s="92"/>
      <c r="AE145" s="92"/>
      <c r="AF145" s="92"/>
      <c r="AG145" s="92"/>
    </row>
    <row r="146" ht="24.75" customHeight="1">
      <c r="A146" s="91"/>
      <c r="B146" s="94"/>
      <c r="C146" s="95" t="s">
        <v>67</v>
      </c>
      <c r="D146" s="96"/>
      <c r="E146" s="96"/>
      <c r="F146" s="96"/>
      <c r="G146" s="96"/>
      <c r="H146" s="96"/>
      <c r="I146" s="96"/>
      <c r="J146" s="96"/>
      <c r="K146" s="97" t="s">
        <v>68</v>
      </c>
      <c r="L146" s="98"/>
      <c r="M146" s="1"/>
      <c r="N146" s="94"/>
      <c r="O146" s="95" t="s">
        <v>67</v>
      </c>
      <c r="P146" s="96"/>
      <c r="Q146" s="96"/>
      <c r="R146" s="96"/>
      <c r="S146" s="96"/>
      <c r="T146" s="96"/>
      <c r="U146" s="96"/>
      <c r="V146" s="96"/>
      <c r="W146" s="97" t="s">
        <v>68</v>
      </c>
      <c r="X146" s="98"/>
      <c r="Y146" s="92"/>
      <c r="Z146" s="92"/>
      <c r="AA146" s="92"/>
      <c r="AB146" s="92"/>
      <c r="AC146" s="92"/>
      <c r="AD146" s="92"/>
      <c r="AE146" s="92"/>
      <c r="AF146" s="92"/>
      <c r="AG146" s="92"/>
    </row>
    <row r="147" ht="24.75" customHeight="1">
      <c r="A147" s="102"/>
      <c r="B147" s="103"/>
      <c r="C147" s="104" t="str">
        <f>$AA$20</f>
        <v>F.P.F.M. - Taça São Paulo - 2026</v>
      </c>
      <c r="D147" s="105"/>
      <c r="E147" s="105"/>
      <c r="F147" s="105"/>
      <c r="G147" s="105"/>
      <c r="H147" s="105"/>
      <c r="I147" s="105"/>
      <c r="J147" s="105"/>
      <c r="K147" s="106" t="str">
        <f>$AB$20</f>
        <v>Adulto -3ª Divisão - Círculo Militar</v>
      </c>
      <c r="L147" s="107"/>
      <c r="M147" s="108"/>
      <c r="N147" s="109"/>
      <c r="O147" s="104" t="str">
        <f>$AA$21</f>
        <v>F.P.F.M. - Taça São Paulo - 2026</v>
      </c>
      <c r="P147" s="105"/>
      <c r="Q147" s="105"/>
      <c r="R147" s="105"/>
      <c r="S147" s="105"/>
      <c r="T147" s="105"/>
      <c r="U147" s="105"/>
      <c r="V147" s="105"/>
      <c r="W147" s="106" t="str">
        <f>$AB$21</f>
        <v>Adulto -3ª Divisão - Círculo Militar</v>
      </c>
      <c r="X147" s="107"/>
      <c r="Y147" s="110"/>
      <c r="Z147" s="110"/>
      <c r="AA147" s="110"/>
      <c r="AB147" s="110"/>
      <c r="AC147" s="110"/>
      <c r="AD147" s="110"/>
      <c r="AE147" s="110"/>
      <c r="AF147" s="110"/>
      <c r="AG147" s="110"/>
    </row>
    <row r="148" ht="24.75" customHeight="1">
      <c r="A148" s="91"/>
      <c r="B148" s="111"/>
      <c r="C148" s="112"/>
      <c r="D148" s="112"/>
      <c r="E148" s="113"/>
      <c r="F148" s="113"/>
      <c r="G148" s="113"/>
      <c r="H148" s="113"/>
      <c r="I148" s="113"/>
      <c r="J148" s="1"/>
      <c r="K148" s="1"/>
      <c r="L148" s="114"/>
      <c r="M148" s="1"/>
      <c r="N148" s="111"/>
      <c r="O148" s="112"/>
      <c r="P148" s="112"/>
      <c r="Q148" s="113"/>
      <c r="R148" s="113"/>
      <c r="S148" s="113"/>
      <c r="T148" s="113"/>
      <c r="U148" s="113"/>
      <c r="V148" s="1"/>
      <c r="W148" s="1"/>
      <c r="X148" s="114"/>
      <c r="Y148" s="92"/>
      <c r="Z148" s="92"/>
      <c r="AA148" s="92"/>
      <c r="AB148" s="92"/>
      <c r="AC148" s="92"/>
      <c r="AD148" s="92"/>
      <c r="AE148" s="92"/>
      <c r="AF148" s="92"/>
      <c r="AG148" s="92"/>
    </row>
    <row r="149" ht="24.75" customHeight="1">
      <c r="A149" s="91">
        <v>1.0</v>
      </c>
      <c r="B149" s="111"/>
      <c r="C149" s="115" t="s">
        <v>74</v>
      </c>
      <c r="D149" s="112"/>
      <c r="E149" s="116" t="str">
        <f>$AF$20</f>
        <v> BRUNO VASC.-SPFC </v>
      </c>
      <c r="F149" s="117"/>
      <c r="G149" s="117"/>
      <c r="H149" s="117"/>
      <c r="I149" s="118"/>
      <c r="J149" s="1"/>
      <c r="K149" s="1"/>
      <c r="L149" s="114"/>
      <c r="M149" s="1"/>
      <c r="N149" s="111"/>
      <c r="O149" s="115" t="s">
        <v>74</v>
      </c>
      <c r="P149" s="112"/>
      <c r="Q149" s="116" t="str">
        <f>$AF$21</f>
        <v> PC-SPFC </v>
      </c>
      <c r="R149" s="117"/>
      <c r="S149" s="117"/>
      <c r="T149" s="117"/>
      <c r="U149" s="118"/>
      <c r="V149" s="1"/>
      <c r="W149" s="1"/>
      <c r="X149" s="114"/>
      <c r="Y149" s="92"/>
      <c r="Z149" s="92"/>
      <c r="AA149" s="92"/>
      <c r="AB149" s="92"/>
      <c r="AC149" s="92"/>
      <c r="AD149" s="92"/>
      <c r="AE149" s="92"/>
      <c r="AF149" s="92"/>
      <c r="AG149" s="92"/>
    </row>
    <row r="150" ht="24.75" customHeight="1">
      <c r="A150" s="91">
        <v>1.0</v>
      </c>
      <c r="B150" s="111"/>
      <c r="C150" s="119">
        <f>$AC$20</f>
        <v>1</v>
      </c>
      <c r="D150" s="120"/>
      <c r="E150" s="121"/>
      <c r="F150" s="122"/>
      <c r="G150" s="122"/>
      <c r="H150" s="122"/>
      <c r="I150" s="123"/>
      <c r="J150" s="1"/>
      <c r="K150" s="124"/>
      <c r="L150" s="114"/>
      <c r="M150" s="1"/>
      <c r="N150" s="111"/>
      <c r="O150" s="119">
        <f>$AC$21</f>
        <v>1</v>
      </c>
      <c r="P150" s="120"/>
      <c r="Q150" s="121"/>
      <c r="R150" s="122"/>
      <c r="S150" s="122"/>
      <c r="T150" s="122"/>
      <c r="U150" s="123"/>
      <c r="V150" s="1"/>
      <c r="W150" s="124"/>
      <c r="X150" s="114"/>
      <c r="Y150" s="92"/>
      <c r="Z150" s="92"/>
      <c r="AA150" s="92"/>
      <c r="AB150" s="92"/>
      <c r="AC150" s="92"/>
      <c r="AD150" s="92"/>
      <c r="AE150" s="92"/>
      <c r="AF150" s="92"/>
      <c r="AG150" s="92"/>
    </row>
    <row r="151" ht="24.75" customHeight="1">
      <c r="A151" s="91"/>
      <c r="B151" s="111"/>
      <c r="C151" s="125"/>
      <c r="D151" s="120"/>
      <c r="E151" s="126"/>
      <c r="F151" s="126"/>
      <c r="G151" s="126"/>
      <c r="H151" s="126"/>
      <c r="I151" s="126"/>
      <c r="J151" s="1"/>
      <c r="K151" s="127"/>
      <c r="L151" s="114"/>
      <c r="M151" s="1"/>
      <c r="N151" s="111"/>
      <c r="O151" s="125"/>
      <c r="P151" s="120"/>
      <c r="Q151" s="126"/>
      <c r="R151" s="126"/>
      <c r="S151" s="126"/>
      <c r="T151" s="126"/>
      <c r="U151" s="126"/>
      <c r="V151" s="1"/>
      <c r="W151" s="127"/>
      <c r="X151" s="114"/>
      <c r="Y151" s="92"/>
      <c r="Z151" s="92"/>
      <c r="AA151" s="92"/>
      <c r="AB151" s="92"/>
      <c r="AC151" s="92"/>
      <c r="AD151" s="92"/>
      <c r="AE151" s="92"/>
      <c r="AF151" s="92"/>
      <c r="AG151" s="92"/>
    </row>
    <row r="152" ht="24.75" customHeight="1">
      <c r="A152" s="91"/>
      <c r="B152" s="111"/>
      <c r="C152" s="1"/>
      <c r="D152" s="120"/>
      <c r="E152" s="126"/>
      <c r="F152" s="126"/>
      <c r="G152" s="126"/>
      <c r="H152" s="126"/>
      <c r="I152" s="126"/>
      <c r="J152" s="1"/>
      <c r="K152" s="125"/>
      <c r="L152" s="114"/>
      <c r="M152" s="1"/>
      <c r="N152" s="111"/>
      <c r="O152" s="1"/>
      <c r="P152" s="120"/>
      <c r="Q152" s="126"/>
      <c r="R152" s="126"/>
      <c r="S152" s="126"/>
      <c r="T152" s="126"/>
      <c r="U152" s="126"/>
      <c r="V152" s="1"/>
      <c r="W152" s="125"/>
      <c r="X152" s="114"/>
      <c r="Y152" s="92"/>
      <c r="Z152" s="92"/>
      <c r="AA152" s="92"/>
      <c r="AB152" s="92"/>
      <c r="AC152" s="92"/>
      <c r="AD152" s="92"/>
      <c r="AE152" s="92"/>
      <c r="AF152" s="92"/>
      <c r="AG152" s="92"/>
    </row>
    <row r="153" ht="24.75" customHeight="1">
      <c r="A153" s="91"/>
      <c r="B153" s="111"/>
      <c r="C153" s="115" t="s">
        <v>75</v>
      </c>
      <c r="D153" s="120"/>
      <c r="E153" s="126"/>
      <c r="F153" s="126"/>
      <c r="G153" s="126"/>
      <c r="H153" s="126"/>
      <c r="I153" s="126"/>
      <c r="J153" s="1"/>
      <c r="K153" s="1"/>
      <c r="L153" s="114"/>
      <c r="M153" s="1"/>
      <c r="N153" s="111"/>
      <c r="O153" s="115" t="s">
        <v>75</v>
      </c>
      <c r="P153" s="120"/>
      <c r="Q153" s="126"/>
      <c r="R153" s="126"/>
      <c r="S153" s="126"/>
      <c r="T153" s="126"/>
      <c r="U153" s="126"/>
      <c r="V153" s="1"/>
      <c r="W153" s="1"/>
      <c r="X153" s="114"/>
      <c r="Y153" s="92"/>
      <c r="Z153" s="92"/>
      <c r="AA153" s="92"/>
      <c r="AB153" s="92"/>
      <c r="AC153" s="92"/>
      <c r="AD153" s="92"/>
      <c r="AE153" s="92"/>
      <c r="AF153" s="92"/>
      <c r="AG153" s="92"/>
    </row>
    <row r="154" ht="24.75" customHeight="1">
      <c r="A154" s="91"/>
      <c r="B154" s="128"/>
      <c r="C154" s="119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14"/>
      <c r="M154" s="1"/>
      <c r="N154" s="128"/>
      <c r="O154" s="119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14"/>
      <c r="Y154" s="92"/>
      <c r="Z154" s="92"/>
      <c r="AA154" s="92"/>
      <c r="AB154" s="92"/>
      <c r="AC154" s="92"/>
      <c r="AD154" s="92"/>
      <c r="AE154" s="92"/>
      <c r="AF154" s="92"/>
      <c r="AG154" s="92"/>
    </row>
    <row r="155" ht="24.75" customHeight="1">
      <c r="A155" s="91">
        <v>1.0</v>
      </c>
      <c r="B155" s="128"/>
      <c r="C155" s="125"/>
      <c r="D155" s="1"/>
      <c r="E155" s="116" t="str">
        <f>$AG$20</f>
        <v> GUTO-ECSB </v>
      </c>
      <c r="F155" s="117"/>
      <c r="G155" s="117"/>
      <c r="H155" s="117"/>
      <c r="I155" s="118"/>
      <c r="J155" s="1"/>
      <c r="K155" s="1"/>
      <c r="L155" s="114"/>
      <c r="M155" s="1"/>
      <c r="N155" s="128"/>
      <c r="O155" s="125"/>
      <c r="P155" s="1"/>
      <c r="Q155" s="116" t="str">
        <f>$AG$21</f>
        <v> DUDA-SPFC </v>
      </c>
      <c r="R155" s="117"/>
      <c r="S155" s="117"/>
      <c r="T155" s="117"/>
      <c r="U155" s="118"/>
      <c r="V155" s="1"/>
      <c r="W155" s="1"/>
      <c r="X155" s="114"/>
      <c r="Y155" s="92"/>
      <c r="Z155" s="92"/>
      <c r="AA155" s="92"/>
      <c r="AB155" s="92"/>
      <c r="AC155" s="92"/>
      <c r="AD155" s="92"/>
      <c r="AE155" s="92"/>
      <c r="AF155" s="92"/>
      <c r="AG155" s="92"/>
    </row>
    <row r="156" ht="24.75" customHeight="1">
      <c r="A156" s="91">
        <v>1.0</v>
      </c>
      <c r="B156" s="128"/>
      <c r="C156" s="1"/>
      <c r="D156" s="1"/>
      <c r="E156" s="121"/>
      <c r="F156" s="122"/>
      <c r="G156" s="122"/>
      <c r="H156" s="122"/>
      <c r="I156" s="123"/>
      <c r="J156" s="1"/>
      <c r="K156" s="124"/>
      <c r="L156" s="114"/>
      <c r="M156" s="1"/>
      <c r="N156" s="128"/>
      <c r="O156" s="1"/>
      <c r="P156" s="1"/>
      <c r="Q156" s="121"/>
      <c r="R156" s="122"/>
      <c r="S156" s="122"/>
      <c r="T156" s="122"/>
      <c r="U156" s="123"/>
      <c r="V156" s="1"/>
      <c r="W156" s="124"/>
      <c r="X156" s="114"/>
      <c r="Y156" s="92"/>
      <c r="Z156" s="92"/>
      <c r="AA156" s="92"/>
      <c r="AB156" s="92"/>
      <c r="AC156" s="92"/>
      <c r="AD156" s="92"/>
      <c r="AE156" s="92"/>
      <c r="AF156" s="92"/>
      <c r="AG156" s="92"/>
    </row>
    <row r="157" ht="24.75" customHeight="1">
      <c r="A157" s="91"/>
      <c r="B157" s="128"/>
      <c r="C157" s="115" t="s">
        <v>71</v>
      </c>
      <c r="D157" s="1"/>
      <c r="E157" s="126"/>
      <c r="F157" s="126"/>
      <c r="G157" s="126"/>
      <c r="H157" s="126"/>
      <c r="I157" s="126"/>
      <c r="J157" s="1"/>
      <c r="K157" s="127"/>
      <c r="L157" s="114"/>
      <c r="M157" s="1"/>
      <c r="N157" s="128"/>
      <c r="O157" s="115" t="s">
        <v>71</v>
      </c>
      <c r="P157" s="1"/>
      <c r="Q157" s="126"/>
      <c r="R157" s="126"/>
      <c r="S157" s="126"/>
      <c r="T157" s="126"/>
      <c r="U157" s="126"/>
      <c r="V157" s="1"/>
      <c r="W157" s="127"/>
      <c r="X157" s="114"/>
      <c r="Y157" s="92"/>
      <c r="Z157" s="92"/>
      <c r="AA157" s="92"/>
      <c r="AB157" s="92"/>
      <c r="AC157" s="92"/>
      <c r="AD157" s="92"/>
      <c r="AE157" s="92"/>
      <c r="AF157" s="92"/>
      <c r="AG157" s="92"/>
    </row>
    <row r="158" ht="24.75" customHeight="1">
      <c r="A158" s="91"/>
      <c r="B158" s="128"/>
      <c r="C158" s="119">
        <f>$AE$20</f>
        <v>6</v>
      </c>
      <c r="D158" s="1"/>
      <c r="E158" s="126"/>
      <c r="F158" s="126"/>
      <c r="G158" s="126"/>
      <c r="H158" s="126"/>
      <c r="I158" s="126"/>
      <c r="J158" s="1"/>
      <c r="K158" s="125"/>
      <c r="L158" s="114"/>
      <c r="M158" s="1"/>
      <c r="N158" s="128"/>
      <c r="O158" s="119">
        <f>$AE$21</f>
        <v>1</v>
      </c>
      <c r="P158" s="1"/>
      <c r="Q158" s="126"/>
      <c r="R158" s="126"/>
      <c r="S158" s="126"/>
      <c r="T158" s="126"/>
      <c r="U158" s="126"/>
      <c r="V158" s="1"/>
      <c r="W158" s="125"/>
      <c r="X158" s="114"/>
      <c r="Y158" s="92"/>
      <c r="Z158" s="92"/>
      <c r="AA158" s="92"/>
      <c r="AB158" s="92"/>
      <c r="AC158" s="92"/>
      <c r="AD158" s="92"/>
      <c r="AE158" s="92"/>
      <c r="AF158" s="92"/>
      <c r="AG158" s="92"/>
    </row>
    <row r="159" ht="24.75" customHeight="1">
      <c r="A159" s="91"/>
      <c r="B159" s="128"/>
      <c r="C159" s="125"/>
      <c r="D159" s="1"/>
      <c r="E159" s="126"/>
      <c r="F159" s="126"/>
      <c r="G159" s="126"/>
      <c r="H159" s="126"/>
      <c r="I159" s="126"/>
      <c r="J159" s="1"/>
      <c r="K159" s="1"/>
      <c r="L159" s="114"/>
      <c r="M159" s="1"/>
      <c r="N159" s="128"/>
      <c r="O159" s="125"/>
      <c r="P159" s="1"/>
      <c r="Q159" s="126"/>
      <c r="R159" s="126"/>
      <c r="S159" s="126"/>
      <c r="T159" s="126"/>
      <c r="U159" s="126"/>
      <c r="V159" s="1"/>
      <c r="W159" s="1"/>
      <c r="X159" s="114"/>
      <c r="Y159" s="92"/>
      <c r="Z159" s="92"/>
      <c r="AA159" s="92"/>
      <c r="AB159" s="92"/>
      <c r="AC159" s="92"/>
      <c r="AD159" s="92"/>
      <c r="AE159" s="92"/>
      <c r="AF159" s="92"/>
      <c r="AG159" s="92"/>
    </row>
    <row r="160" ht="24.75" customHeight="1">
      <c r="A160" s="91"/>
      <c r="B160" s="129"/>
      <c r="C160" s="130"/>
      <c r="D160" s="130"/>
      <c r="E160" s="130"/>
      <c r="F160" s="130"/>
      <c r="G160" s="130"/>
      <c r="H160" s="130"/>
      <c r="I160" s="130"/>
      <c r="J160" s="130"/>
      <c r="K160" s="130"/>
      <c r="L160" s="131"/>
      <c r="M160" s="1"/>
      <c r="N160" s="129"/>
      <c r="O160" s="130"/>
      <c r="P160" s="130"/>
      <c r="Q160" s="130"/>
      <c r="R160" s="130"/>
      <c r="S160" s="130"/>
      <c r="T160" s="130"/>
      <c r="U160" s="130"/>
      <c r="V160" s="130"/>
      <c r="W160" s="130"/>
      <c r="X160" s="131"/>
      <c r="Y160" s="92"/>
      <c r="Z160" s="92"/>
      <c r="AA160" s="92"/>
      <c r="AB160" s="92"/>
      <c r="AC160" s="92"/>
      <c r="AD160" s="92"/>
      <c r="AE160" s="92"/>
      <c r="AF160" s="92"/>
      <c r="AG160" s="92"/>
    </row>
    <row r="161" ht="24.75" customHeight="1">
      <c r="A161" s="9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92"/>
      <c r="Z161" s="92"/>
      <c r="AA161" s="92"/>
      <c r="AB161" s="92"/>
      <c r="AC161" s="92"/>
      <c r="AD161" s="92"/>
      <c r="AE161" s="92"/>
      <c r="AF161" s="92"/>
      <c r="AG161" s="92"/>
    </row>
    <row r="162" ht="24.75" customHeight="1">
      <c r="A162" s="91"/>
      <c r="B162" s="94"/>
      <c r="C162" s="95" t="s">
        <v>67</v>
      </c>
      <c r="D162" s="96"/>
      <c r="E162" s="96"/>
      <c r="F162" s="96"/>
      <c r="G162" s="96"/>
      <c r="H162" s="96"/>
      <c r="I162" s="96"/>
      <c r="J162" s="96"/>
      <c r="K162" s="97" t="s">
        <v>68</v>
      </c>
      <c r="L162" s="98"/>
      <c r="M162" s="1"/>
      <c r="N162" s="94"/>
      <c r="O162" s="95" t="s">
        <v>67</v>
      </c>
      <c r="P162" s="96"/>
      <c r="Q162" s="96"/>
      <c r="R162" s="96"/>
      <c r="S162" s="96"/>
      <c r="T162" s="96"/>
      <c r="U162" s="96"/>
      <c r="V162" s="96"/>
      <c r="W162" s="97" t="s">
        <v>68</v>
      </c>
      <c r="X162" s="98"/>
      <c r="Y162" s="92"/>
      <c r="Z162" s="92"/>
      <c r="AA162" s="92"/>
      <c r="AB162" s="92"/>
      <c r="AC162" s="92"/>
      <c r="AD162" s="92"/>
      <c r="AE162" s="92"/>
      <c r="AF162" s="92"/>
      <c r="AG162" s="92"/>
    </row>
    <row r="163" ht="24.75" customHeight="1">
      <c r="A163" s="102"/>
      <c r="B163" s="103"/>
      <c r="C163" s="104" t="str">
        <f>$AA$22</f>
        <v>F.P.F.M. - Taça São Paulo - 2026</v>
      </c>
      <c r="D163" s="105"/>
      <c r="E163" s="105"/>
      <c r="F163" s="105"/>
      <c r="G163" s="105"/>
      <c r="H163" s="105"/>
      <c r="I163" s="105"/>
      <c r="J163" s="105"/>
      <c r="K163" s="106" t="str">
        <f>$AB$22</f>
        <v>Adulto -3ª Divisão - Círculo Militar</v>
      </c>
      <c r="L163" s="107"/>
      <c r="M163" s="108"/>
      <c r="N163" s="109"/>
      <c r="O163" s="104" t="str">
        <f>$AA$23</f>
        <v>F.P.F.M. - Taça São Paulo - 2026</v>
      </c>
      <c r="P163" s="105"/>
      <c r="Q163" s="105"/>
      <c r="R163" s="105"/>
      <c r="S163" s="105"/>
      <c r="T163" s="105"/>
      <c r="U163" s="105"/>
      <c r="V163" s="105"/>
      <c r="W163" s="106" t="str">
        <f>$AB$23</f>
        <v>Adulto -3ª Divisão - Círculo Militar</v>
      </c>
      <c r="X163" s="107"/>
      <c r="Y163" s="110"/>
      <c r="Z163" s="110"/>
      <c r="AA163" s="110"/>
      <c r="AB163" s="110"/>
      <c r="AC163" s="110"/>
      <c r="AD163" s="110"/>
      <c r="AE163" s="110"/>
      <c r="AF163" s="110"/>
      <c r="AG163" s="110"/>
    </row>
    <row r="164" ht="24.75" customHeight="1">
      <c r="A164" s="91"/>
      <c r="B164" s="111"/>
      <c r="C164" s="112"/>
      <c r="D164" s="112"/>
      <c r="E164" s="113"/>
      <c r="F164" s="113"/>
      <c r="G164" s="113"/>
      <c r="H164" s="113"/>
      <c r="I164" s="113"/>
      <c r="J164" s="1"/>
      <c r="K164" s="1"/>
      <c r="L164" s="114"/>
      <c r="M164" s="1"/>
      <c r="N164" s="111"/>
      <c r="O164" s="112"/>
      <c r="P164" s="112"/>
      <c r="Q164" s="113"/>
      <c r="R164" s="113"/>
      <c r="S164" s="113"/>
      <c r="T164" s="113"/>
      <c r="U164" s="113"/>
      <c r="V164" s="1"/>
      <c r="W164" s="1"/>
      <c r="X164" s="114"/>
      <c r="Y164" s="92"/>
      <c r="Z164" s="92"/>
      <c r="AA164" s="92"/>
      <c r="AB164" s="92"/>
      <c r="AC164" s="92"/>
      <c r="AD164" s="92"/>
      <c r="AE164" s="92"/>
      <c r="AF164" s="92"/>
      <c r="AG164" s="92"/>
    </row>
    <row r="165" ht="24.75" customHeight="1">
      <c r="A165" s="91">
        <v>1.0</v>
      </c>
      <c r="B165" s="111"/>
      <c r="C165" s="115" t="s">
        <v>74</v>
      </c>
      <c r="D165" s="112"/>
      <c r="E165" s="116" t="str">
        <f>$AF$22</f>
        <v> LEO RODRIGUES-SPFC </v>
      </c>
      <c r="F165" s="117"/>
      <c r="G165" s="117"/>
      <c r="H165" s="117"/>
      <c r="I165" s="118"/>
      <c r="J165" s="1"/>
      <c r="K165" s="1"/>
      <c r="L165" s="114"/>
      <c r="M165" s="1"/>
      <c r="N165" s="111"/>
      <c r="O165" s="115" t="s">
        <v>74</v>
      </c>
      <c r="P165" s="112"/>
      <c r="Q165" s="116" t="str">
        <f>$AF$23</f>
        <v> DI CICCO-SEP </v>
      </c>
      <c r="R165" s="117"/>
      <c r="S165" s="117"/>
      <c r="T165" s="117"/>
      <c r="U165" s="118"/>
      <c r="V165" s="1"/>
      <c r="W165" s="1"/>
      <c r="X165" s="114"/>
      <c r="Y165" s="92"/>
      <c r="Z165" s="92"/>
      <c r="AA165" s="92"/>
      <c r="AB165" s="92"/>
      <c r="AC165" s="92"/>
      <c r="AD165" s="92"/>
      <c r="AE165" s="92"/>
      <c r="AF165" s="92"/>
      <c r="AG165" s="92"/>
    </row>
    <row r="166" ht="24.75" customHeight="1">
      <c r="A166" s="91">
        <v>1.0</v>
      </c>
      <c r="B166" s="111"/>
      <c r="C166" s="119">
        <f>$AC$22</f>
        <v>1</v>
      </c>
      <c r="D166" s="120"/>
      <c r="E166" s="121"/>
      <c r="F166" s="122"/>
      <c r="G166" s="122"/>
      <c r="H166" s="122"/>
      <c r="I166" s="123"/>
      <c r="J166" s="1"/>
      <c r="K166" s="124"/>
      <c r="L166" s="114"/>
      <c r="M166" s="1"/>
      <c r="N166" s="111"/>
      <c r="O166" s="119">
        <f>$AC$23</f>
        <v>1</v>
      </c>
      <c r="P166" s="120"/>
      <c r="Q166" s="121"/>
      <c r="R166" s="122"/>
      <c r="S166" s="122"/>
      <c r="T166" s="122"/>
      <c r="U166" s="123"/>
      <c r="V166" s="1"/>
      <c r="W166" s="124"/>
      <c r="X166" s="114"/>
      <c r="Y166" s="92"/>
      <c r="Z166" s="92"/>
      <c r="AA166" s="92"/>
      <c r="AB166" s="92"/>
      <c r="AC166" s="92"/>
      <c r="AD166" s="92"/>
      <c r="AE166" s="92"/>
      <c r="AF166" s="92"/>
      <c r="AG166" s="92"/>
    </row>
    <row r="167" ht="24.75" customHeight="1">
      <c r="A167" s="91"/>
      <c r="B167" s="111"/>
      <c r="C167" s="125"/>
      <c r="D167" s="120"/>
      <c r="E167" s="126"/>
      <c r="F167" s="126"/>
      <c r="G167" s="126"/>
      <c r="H167" s="126"/>
      <c r="I167" s="126"/>
      <c r="J167" s="1"/>
      <c r="K167" s="127"/>
      <c r="L167" s="114"/>
      <c r="M167" s="1"/>
      <c r="N167" s="111"/>
      <c r="O167" s="125"/>
      <c r="P167" s="120"/>
      <c r="Q167" s="126"/>
      <c r="R167" s="126"/>
      <c r="S167" s="126"/>
      <c r="T167" s="126"/>
      <c r="U167" s="126"/>
      <c r="V167" s="1"/>
      <c r="W167" s="127"/>
      <c r="X167" s="114"/>
      <c r="Y167" s="92"/>
      <c r="Z167" s="92"/>
      <c r="AA167" s="92"/>
      <c r="AB167" s="92"/>
      <c r="AC167" s="92"/>
      <c r="AD167" s="92"/>
      <c r="AE167" s="92"/>
      <c r="AF167" s="92"/>
      <c r="AG167" s="92"/>
    </row>
    <row r="168" ht="24.75" customHeight="1">
      <c r="A168" s="91"/>
      <c r="B168" s="111"/>
      <c r="C168" s="1"/>
      <c r="D168" s="120"/>
      <c r="E168" s="126"/>
      <c r="F168" s="126"/>
      <c r="G168" s="126"/>
      <c r="H168" s="126"/>
      <c r="I168" s="126"/>
      <c r="J168" s="1"/>
      <c r="K168" s="125"/>
      <c r="L168" s="114"/>
      <c r="M168" s="1"/>
      <c r="N168" s="111"/>
      <c r="O168" s="1"/>
      <c r="P168" s="120"/>
      <c r="Q168" s="126"/>
      <c r="R168" s="126"/>
      <c r="S168" s="126"/>
      <c r="T168" s="126"/>
      <c r="U168" s="126"/>
      <c r="V168" s="1"/>
      <c r="W168" s="125"/>
      <c r="X168" s="114"/>
      <c r="Y168" s="92"/>
      <c r="Z168" s="92"/>
      <c r="AA168" s="92"/>
      <c r="AB168" s="92"/>
      <c r="AC168" s="92"/>
      <c r="AD168" s="92"/>
      <c r="AE168" s="92"/>
      <c r="AF168" s="92"/>
      <c r="AG168" s="92"/>
    </row>
    <row r="169" ht="24.75" customHeight="1">
      <c r="A169" s="91"/>
      <c r="B169" s="111"/>
      <c r="C169" s="115" t="s">
        <v>75</v>
      </c>
      <c r="D169" s="120"/>
      <c r="E169" s="126"/>
      <c r="F169" s="126"/>
      <c r="G169" s="126"/>
      <c r="H169" s="126"/>
      <c r="I169" s="126"/>
      <c r="J169" s="1"/>
      <c r="K169" s="1"/>
      <c r="L169" s="114"/>
      <c r="M169" s="1"/>
      <c r="N169" s="111"/>
      <c r="O169" s="115" t="s">
        <v>75</v>
      </c>
      <c r="P169" s="120"/>
      <c r="Q169" s="126"/>
      <c r="R169" s="126"/>
      <c r="S169" s="126"/>
      <c r="T169" s="126"/>
      <c r="U169" s="126"/>
      <c r="V169" s="1"/>
      <c r="W169" s="1"/>
      <c r="X169" s="114"/>
      <c r="Y169" s="92"/>
      <c r="Z169" s="92"/>
      <c r="AA169" s="92"/>
      <c r="AB169" s="92"/>
      <c r="AC169" s="92"/>
      <c r="AD169" s="92"/>
      <c r="AE169" s="92"/>
      <c r="AF169" s="92"/>
      <c r="AG169" s="92"/>
    </row>
    <row r="170" ht="24.75" customHeight="1">
      <c r="A170" s="91"/>
      <c r="B170" s="128"/>
      <c r="C170" s="119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14"/>
      <c r="M170" s="1"/>
      <c r="N170" s="128"/>
      <c r="O170" s="119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14"/>
      <c r="Y170" s="92"/>
      <c r="Z170" s="92"/>
      <c r="AA170" s="92"/>
      <c r="AB170" s="92"/>
      <c r="AC170" s="92"/>
      <c r="AD170" s="92"/>
      <c r="AE170" s="92"/>
      <c r="AF170" s="92"/>
      <c r="AG170" s="92"/>
    </row>
    <row r="171" ht="24.75" customHeight="1">
      <c r="A171" s="91">
        <v>1.0</v>
      </c>
      <c r="B171" s="128"/>
      <c r="C171" s="125"/>
      <c r="D171" s="1"/>
      <c r="E171" s="116" t="str">
        <f>$AG$22</f>
        <v> DIEGO BANFI-SPFC </v>
      </c>
      <c r="F171" s="117"/>
      <c r="G171" s="117"/>
      <c r="H171" s="117"/>
      <c r="I171" s="118"/>
      <c r="J171" s="1"/>
      <c r="K171" s="1"/>
      <c r="L171" s="114"/>
      <c r="M171" s="1"/>
      <c r="N171" s="128"/>
      <c r="O171" s="125"/>
      <c r="P171" s="1"/>
      <c r="Q171" s="116" t="str">
        <f>$AG$23</f>
        <v> RENAN G.-MFC </v>
      </c>
      <c r="R171" s="117"/>
      <c r="S171" s="117"/>
      <c r="T171" s="117"/>
      <c r="U171" s="118"/>
      <c r="V171" s="1"/>
      <c r="W171" s="1"/>
      <c r="X171" s="114"/>
      <c r="Y171" s="92"/>
      <c r="Z171" s="92"/>
      <c r="AA171" s="92"/>
      <c r="AB171" s="92"/>
      <c r="AC171" s="92"/>
      <c r="AD171" s="92"/>
      <c r="AE171" s="92"/>
      <c r="AF171" s="92"/>
      <c r="AG171" s="92"/>
    </row>
    <row r="172" ht="24.75" customHeight="1">
      <c r="A172" s="91">
        <v>1.0</v>
      </c>
      <c r="B172" s="128"/>
      <c r="C172" s="1"/>
      <c r="D172" s="1"/>
      <c r="E172" s="121"/>
      <c r="F172" s="122"/>
      <c r="G172" s="122"/>
      <c r="H172" s="122"/>
      <c r="I172" s="123"/>
      <c r="J172" s="1"/>
      <c r="K172" s="124"/>
      <c r="L172" s="114"/>
      <c r="M172" s="1"/>
      <c r="N172" s="128"/>
      <c r="O172" s="1"/>
      <c r="P172" s="1"/>
      <c r="Q172" s="121"/>
      <c r="R172" s="122"/>
      <c r="S172" s="122"/>
      <c r="T172" s="122"/>
      <c r="U172" s="123"/>
      <c r="V172" s="1"/>
      <c r="W172" s="124"/>
      <c r="X172" s="114"/>
      <c r="Y172" s="92"/>
      <c r="Z172" s="92"/>
      <c r="AA172" s="92"/>
      <c r="AB172" s="92"/>
      <c r="AC172" s="92"/>
      <c r="AD172" s="92"/>
      <c r="AE172" s="92"/>
      <c r="AF172" s="92"/>
      <c r="AG172" s="92"/>
    </row>
    <row r="173" ht="24.75" customHeight="1">
      <c r="A173" s="91"/>
      <c r="B173" s="128"/>
      <c r="C173" s="115" t="s">
        <v>71</v>
      </c>
      <c r="D173" s="1"/>
      <c r="E173" s="126"/>
      <c r="F173" s="126"/>
      <c r="G173" s="126"/>
      <c r="H173" s="126"/>
      <c r="I173" s="126"/>
      <c r="J173" s="1"/>
      <c r="K173" s="127"/>
      <c r="L173" s="114"/>
      <c r="M173" s="1"/>
      <c r="N173" s="128"/>
      <c r="O173" s="115" t="s">
        <v>71</v>
      </c>
      <c r="P173" s="1"/>
      <c r="Q173" s="126"/>
      <c r="R173" s="126"/>
      <c r="S173" s="126"/>
      <c r="T173" s="126"/>
      <c r="U173" s="126"/>
      <c r="V173" s="1"/>
      <c r="W173" s="127"/>
      <c r="X173" s="114"/>
      <c r="Y173" s="92"/>
      <c r="Z173" s="92"/>
      <c r="AA173" s="92"/>
      <c r="AB173" s="92"/>
      <c r="AC173" s="92"/>
      <c r="AD173" s="92"/>
      <c r="AE173" s="92"/>
      <c r="AF173" s="92"/>
      <c r="AG173" s="92"/>
    </row>
    <row r="174" ht="24.75" customHeight="1">
      <c r="A174" s="91"/>
      <c r="B174" s="128"/>
      <c r="C174" s="119">
        <f>$AE$22</f>
        <v>5</v>
      </c>
      <c r="D174" s="1"/>
      <c r="E174" s="126"/>
      <c r="F174" s="126"/>
      <c r="G174" s="126"/>
      <c r="H174" s="126"/>
      <c r="I174" s="126"/>
      <c r="J174" s="1"/>
      <c r="K174" s="125"/>
      <c r="L174" s="114"/>
      <c r="M174" s="1"/>
      <c r="N174" s="128"/>
      <c r="O174" s="119">
        <f>$AE$23</f>
        <v>3</v>
      </c>
      <c r="P174" s="1"/>
      <c r="Q174" s="126"/>
      <c r="R174" s="126"/>
      <c r="S174" s="126"/>
      <c r="T174" s="126"/>
      <c r="U174" s="126"/>
      <c r="V174" s="1"/>
      <c r="W174" s="125"/>
      <c r="X174" s="114"/>
      <c r="Y174" s="92"/>
      <c r="Z174" s="92"/>
      <c r="AA174" s="92"/>
      <c r="AB174" s="92"/>
      <c r="AC174" s="92"/>
      <c r="AD174" s="92"/>
      <c r="AE174" s="92"/>
      <c r="AF174" s="92"/>
      <c r="AG174" s="92"/>
    </row>
    <row r="175" ht="24.75" customHeight="1">
      <c r="A175" s="91"/>
      <c r="B175" s="128"/>
      <c r="C175" s="125"/>
      <c r="D175" s="1"/>
      <c r="E175" s="126"/>
      <c r="F175" s="126"/>
      <c r="G175" s="126"/>
      <c r="H175" s="126"/>
      <c r="I175" s="126"/>
      <c r="J175" s="1"/>
      <c r="K175" s="1"/>
      <c r="L175" s="114"/>
      <c r="M175" s="1"/>
      <c r="N175" s="128"/>
      <c r="O175" s="125"/>
      <c r="P175" s="1"/>
      <c r="Q175" s="126"/>
      <c r="R175" s="126"/>
      <c r="S175" s="126"/>
      <c r="T175" s="126"/>
      <c r="U175" s="126"/>
      <c r="V175" s="1"/>
      <c r="W175" s="1"/>
      <c r="X175" s="114"/>
      <c r="Y175" s="92"/>
      <c r="Z175" s="92"/>
      <c r="AA175" s="92"/>
      <c r="AB175" s="92"/>
      <c r="AC175" s="92"/>
      <c r="AD175" s="92"/>
      <c r="AE175" s="92"/>
      <c r="AF175" s="92"/>
      <c r="AG175" s="92"/>
    </row>
    <row r="176" ht="24.75" customHeight="1">
      <c r="A176" s="91"/>
      <c r="B176" s="129"/>
      <c r="C176" s="130"/>
      <c r="D176" s="130"/>
      <c r="E176" s="130"/>
      <c r="F176" s="130"/>
      <c r="G176" s="130"/>
      <c r="H176" s="130"/>
      <c r="I176" s="130"/>
      <c r="J176" s="130"/>
      <c r="K176" s="130"/>
      <c r="L176" s="131"/>
      <c r="M176" s="1"/>
      <c r="N176" s="129"/>
      <c r="O176" s="130"/>
      <c r="P176" s="130"/>
      <c r="Q176" s="130"/>
      <c r="R176" s="130"/>
      <c r="S176" s="130"/>
      <c r="T176" s="130"/>
      <c r="U176" s="130"/>
      <c r="V176" s="130"/>
      <c r="W176" s="130"/>
      <c r="X176" s="131"/>
      <c r="Y176" s="92"/>
      <c r="Z176" s="92"/>
      <c r="AA176" s="92"/>
      <c r="AB176" s="92"/>
      <c r="AC176" s="92"/>
      <c r="AD176" s="92"/>
      <c r="AE176" s="92"/>
      <c r="AF176" s="92"/>
      <c r="AG176" s="92"/>
    </row>
    <row r="177" ht="24.75" customHeight="1">
      <c r="A177" s="9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92"/>
      <c r="Z177" s="92"/>
      <c r="AA177" s="92"/>
      <c r="AB177" s="92"/>
      <c r="AC177" s="92"/>
      <c r="AD177" s="92"/>
      <c r="AE177" s="92"/>
      <c r="AF177" s="92"/>
      <c r="AG177" s="92"/>
    </row>
    <row r="178" ht="24.75" customHeight="1">
      <c r="A178" s="91"/>
      <c r="B178" s="94"/>
      <c r="C178" s="95" t="s">
        <v>67</v>
      </c>
      <c r="D178" s="96"/>
      <c r="E178" s="96"/>
      <c r="F178" s="96"/>
      <c r="G178" s="96"/>
      <c r="H178" s="96"/>
      <c r="I178" s="96"/>
      <c r="J178" s="96"/>
      <c r="K178" s="97" t="s">
        <v>68</v>
      </c>
      <c r="L178" s="98"/>
      <c r="M178" s="1"/>
      <c r="N178" s="94"/>
      <c r="O178" s="95" t="s">
        <v>67</v>
      </c>
      <c r="P178" s="96"/>
      <c r="Q178" s="96"/>
      <c r="R178" s="96"/>
      <c r="S178" s="96"/>
      <c r="T178" s="96"/>
      <c r="U178" s="96"/>
      <c r="V178" s="96"/>
      <c r="W178" s="97" t="s">
        <v>68</v>
      </c>
      <c r="X178" s="98"/>
      <c r="Y178" s="92"/>
      <c r="Z178" s="92"/>
      <c r="AA178" s="92"/>
      <c r="AB178" s="92"/>
      <c r="AC178" s="92"/>
      <c r="AD178" s="92"/>
      <c r="AE178" s="92"/>
      <c r="AF178" s="92"/>
      <c r="AG178" s="92"/>
    </row>
    <row r="179" ht="24.75" customHeight="1">
      <c r="A179" s="102"/>
      <c r="B179" s="103"/>
      <c r="C179" s="104" t="str">
        <f>$AA$24</f>
        <v>F.P.F.M. - Taça São Paulo - 2026</v>
      </c>
      <c r="D179" s="105"/>
      <c r="E179" s="105"/>
      <c r="F179" s="105"/>
      <c r="G179" s="105"/>
      <c r="H179" s="105"/>
      <c r="I179" s="105"/>
      <c r="J179" s="105"/>
      <c r="K179" s="106" t="str">
        <f>$AB$24</f>
        <v>Adulto -3ª Divisão - Círculo Militar</v>
      </c>
      <c r="L179" s="107"/>
      <c r="M179" s="108"/>
      <c r="N179" s="109"/>
      <c r="O179" s="104" t="str">
        <f>$AA$25</f>
        <v>F.P.F.M. - Taça São Paulo - 2026</v>
      </c>
      <c r="P179" s="105"/>
      <c r="Q179" s="105"/>
      <c r="R179" s="105"/>
      <c r="S179" s="105"/>
      <c r="T179" s="105"/>
      <c r="U179" s="105"/>
      <c r="V179" s="105"/>
      <c r="W179" s="106" t="str">
        <f>$AB$25</f>
        <v>Adulto -3ª Divisão - Círculo Militar</v>
      </c>
      <c r="X179" s="107"/>
      <c r="Y179" s="110"/>
      <c r="Z179" s="110"/>
      <c r="AA179" s="110"/>
      <c r="AB179" s="110"/>
      <c r="AC179" s="110"/>
      <c r="AD179" s="110"/>
      <c r="AE179" s="110"/>
      <c r="AF179" s="110"/>
      <c r="AG179" s="110"/>
    </row>
    <row r="180" ht="24.75" customHeight="1">
      <c r="A180" s="91"/>
      <c r="B180" s="111"/>
      <c r="C180" s="112"/>
      <c r="D180" s="112"/>
      <c r="E180" s="113"/>
      <c r="F180" s="113"/>
      <c r="G180" s="113"/>
      <c r="H180" s="113"/>
      <c r="I180" s="113"/>
      <c r="J180" s="1"/>
      <c r="K180" s="1"/>
      <c r="L180" s="114"/>
      <c r="M180" s="1"/>
      <c r="N180" s="111"/>
      <c r="O180" s="112"/>
      <c r="P180" s="112"/>
      <c r="Q180" s="113"/>
      <c r="R180" s="113"/>
      <c r="S180" s="113"/>
      <c r="T180" s="113"/>
      <c r="U180" s="113"/>
      <c r="V180" s="1"/>
      <c r="W180" s="1"/>
      <c r="X180" s="114"/>
      <c r="Y180" s="92"/>
      <c r="Z180" s="92"/>
      <c r="AA180" s="92"/>
      <c r="AB180" s="92"/>
      <c r="AC180" s="92"/>
      <c r="AD180" s="92"/>
      <c r="AE180" s="92"/>
      <c r="AF180" s="92"/>
      <c r="AG180" s="92"/>
    </row>
    <row r="181" ht="24.75" customHeight="1">
      <c r="A181" s="91">
        <v>1.0</v>
      </c>
      <c r="B181" s="111"/>
      <c r="C181" s="115" t="s">
        <v>74</v>
      </c>
      <c r="D181" s="112"/>
      <c r="E181" s="116" t="str">
        <f>$AF$24</f>
        <v> ZERO-SCCP </v>
      </c>
      <c r="F181" s="117"/>
      <c r="G181" s="117"/>
      <c r="H181" s="117"/>
      <c r="I181" s="118"/>
      <c r="J181" s="1"/>
      <c r="K181" s="1"/>
      <c r="L181" s="114"/>
      <c r="M181" s="1"/>
      <c r="N181" s="111"/>
      <c r="O181" s="115" t="s">
        <v>74</v>
      </c>
      <c r="P181" s="112"/>
      <c r="Q181" s="116" t="str">
        <f>$AF$25</f>
        <v> ARTHURZINHO-CMSP </v>
      </c>
      <c r="R181" s="117"/>
      <c r="S181" s="117"/>
      <c r="T181" s="117"/>
      <c r="U181" s="118"/>
      <c r="V181" s="1"/>
      <c r="W181" s="1"/>
      <c r="X181" s="114"/>
      <c r="Y181" s="92"/>
      <c r="Z181" s="92"/>
      <c r="AA181" s="92"/>
      <c r="AB181" s="92"/>
      <c r="AC181" s="92"/>
      <c r="AD181" s="92"/>
      <c r="AE181" s="92"/>
      <c r="AF181" s="92"/>
      <c r="AG181" s="92"/>
    </row>
    <row r="182" ht="24.75" customHeight="1">
      <c r="A182" s="91">
        <v>1.0</v>
      </c>
      <c r="B182" s="111"/>
      <c r="C182" s="119">
        <f>$AC$24</f>
        <v>1</v>
      </c>
      <c r="D182" s="120"/>
      <c r="E182" s="121"/>
      <c r="F182" s="122"/>
      <c r="G182" s="122"/>
      <c r="H182" s="122"/>
      <c r="I182" s="123"/>
      <c r="J182" s="1"/>
      <c r="K182" s="124"/>
      <c r="L182" s="114"/>
      <c r="M182" s="1"/>
      <c r="N182" s="111"/>
      <c r="O182" s="119">
        <f>$AC$25</f>
        <v>1</v>
      </c>
      <c r="P182" s="120"/>
      <c r="Q182" s="121"/>
      <c r="R182" s="122"/>
      <c r="S182" s="122"/>
      <c r="T182" s="122"/>
      <c r="U182" s="123"/>
      <c r="V182" s="1"/>
      <c r="W182" s="124"/>
      <c r="X182" s="114"/>
      <c r="Y182" s="92"/>
      <c r="Z182" s="92"/>
      <c r="AA182" s="92"/>
      <c r="AB182" s="92"/>
      <c r="AC182" s="92"/>
      <c r="AD182" s="92"/>
      <c r="AE182" s="92"/>
      <c r="AF182" s="92"/>
      <c r="AG182" s="92"/>
    </row>
    <row r="183" ht="24.75" customHeight="1">
      <c r="A183" s="91"/>
      <c r="B183" s="111"/>
      <c r="C183" s="125"/>
      <c r="D183" s="120"/>
      <c r="E183" s="126"/>
      <c r="F183" s="126"/>
      <c r="G183" s="126"/>
      <c r="H183" s="126"/>
      <c r="I183" s="126"/>
      <c r="J183" s="1"/>
      <c r="K183" s="127"/>
      <c r="L183" s="114"/>
      <c r="M183" s="1"/>
      <c r="N183" s="111"/>
      <c r="O183" s="125"/>
      <c r="P183" s="120"/>
      <c r="Q183" s="126"/>
      <c r="R183" s="126"/>
      <c r="S183" s="126"/>
      <c r="T183" s="126"/>
      <c r="U183" s="126"/>
      <c r="V183" s="1"/>
      <c r="W183" s="127"/>
      <c r="X183" s="114"/>
      <c r="Y183" s="92"/>
      <c r="Z183" s="92"/>
      <c r="AA183" s="92"/>
      <c r="AB183" s="92"/>
      <c r="AC183" s="92"/>
      <c r="AD183" s="92"/>
      <c r="AE183" s="92"/>
      <c r="AF183" s="92"/>
      <c r="AG183" s="92"/>
    </row>
    <row r="184" ht="24.75" customHeight="1">
      <c r="A184" s="91"/>
      <c r="B184" s="111"/>
      <c r="C184" s="1"/>
      <c r="D184" s="120"/>
      <c r="E184" s="126"/>
      <c r="F184" s="126"/>
      <c r="G184" s="126"/>
      <c r="H184" s="126"/>
      <c r="I184" s="126"/>
      <c r="J184" s="1"/>
      <c r="K184" s="125"/>
      <c r="L184" s="114"/>
      <c r="M184" s="1"/>
      <c r="N184" s="111"/>
      <c r="O184" s="1"/>
      <c r="P184" s="120"/>
      <c r="Q184" s="126"/>
      <c r="R184" s="126"/>
      <c r="S184" s="126"/>
      <c r="T184" s="126"/>
      <c r="U184" s="126"/>
      <c r="V184" s="1"/>
      <c r="W184" s="125"/>
      <c r="X184" s="114"/>
      <c r="Y184" s="92"/>
      <c r="Z184" s="92"/>
      <c r="AA184" s="92"/>
      <c r="AB184" s="92"/>
      <c r="AC184" s="92"/>
      <c r="AD184" s="92"/>
      <c r="AE184" s="92"/>
      <c r="AF184" s="92"/>
      <c r="AG184" s="92"/>
    </row>
    <row r="185" ht="24.75" customHeight="1">
      <c r="A185" s="91"/>
      <c r="B185" s="111"/>
      <c r="C185" s="115" t="s">
        <v>75</v>
      </c>
      <c r="D185" s="120"/>
      <c r="E185" s="126"/>
      <c r="F185" s="126"/>
      <c r="G185" s="126"/>
      <c r="H185" s="126"/>
      <c r="I185" s="126"/>
      <c r="J185" s="1"/>
      <c r="K185" s="1"/>
      <c r="L185" s="114"/>
      <c r="M185" s="1"/>
      <c r="N185" s="111"/>
      <c r="O185" s="115" t="s">
        <v>75</v>
      </c>
      <c r="P185" s="120"/>
      <c r="Q185" s="126"/>
      <c r="R185" s="126"/>
      <c r="S185" s="126"/>
      <c r="T185" s="126"/>
      <c r="U185" s="126"/>
      <c r="V185" s="1"/>
      <c r="W185" s="1"/>
      <c r="X185" s="114"/>
      <c r="Y185" s="92"/>
      <c r="Z185" s="92"/>
      <c r="AA185" s="92"/>
      <c r="AB185" s="92"/>
      <c r="AC185" s="92"/>
      <c r="AD185" s="92"/>
      <c r="AE185" s="92"/>
      <c r="AF185" s="92"/>
      <c r="AG185" s="92"/>
    </row>
    <row r="186" ht="24.75" customHeight="1">
      <c r="A186" s="91"/>
      <c r="B186" s="128"/>
      <c r="C186" s="119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14"/>
      <c r="M186" s="1"/>
      <c r="N186" s="128"/>
      <c r="O186" s="119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14"/>
      <c r="Y186" s="92"/>
      <c r="Z186" s="92"/>
      <c r="AA186" s="92"/>
      <c r="AB186" s="92"/>
      <c r="AC186" s="92"/>
      <c r="AD186" s="92"/>
      <c r="AE186" s="92"/>
      <c r="AF186" s="92"/>
      <c r="AG186" s="92"/>
    </row>
    <row r="187" ht="24.75" customHeight="1">
      <c r="A187" s="91">
        <v>1.0</v>
      </c>
      <c r="B187" s="128"/>
      <c r="C187" s="125"/>
      <c r="D187" s="1"/>
      <c r="E187" s="116" t="str">
        <f>$AG$24</f>
        <v> RAFAEL SANTOS-CMSP </v>
      </c>
      <c r="F187" s="117"/>
      <c r="G187" s="117"/>
      <c r="H187" s="117"/>
      <c r="I187" s="118"/>
      <c r="J187" s="1"/>
      <c r="K187" s="1"/>
      <c r="L187" s="114"/>
      <c r="M187" s="1"/>
      <c r="N187" s="128"/>
      <c r="O187" s="125"/>
      <c r="P187" s="1"/>
      <c r="Q187" s="116" t="str">
        <f>$AG$25</f>
        <v> FRANCISCO JR-SEP </v>
      </c>
      <c r="R187" s="117"/>
      <c r="S187" s="117"/>
      <c r="T187" s="117"/>
      <c r="U187" s="118"/>
      <c r="V187" s="1"/>
      <c r="W187" s="1"/>
      <c r="X187" s="114"/>
      <c r="Y187" s="92"/>
      <c r="Z187" s="92"/>
      <c r="AA187" s="92"/>
      <c r="AB187" s="92"/>
      <c r="AC187" s="92"/>
      <c r="AD187" s="92"/>
      <c r="AE187" s="92"/>
      <c r="AF187" s="92"/>
      <c r="AG187" s="92"/>
    </row>
    <row r="188" ht="24.75" customHeight="1">
      <c r="A188" s="91">
        <v>1.0</v>
      </c>
      <c r="B188" s="128"/>
      <c r="C188" s="1"/>
      <c r="D188" s="1"/>
      <c r="E188" s="121"/>
      <c r="F188" s="122"/>
      <c r="G188" s="122"/>
      <c r="H188" s="122"/>
      <c r="I188" s="123"/>
      <c r="J188" s="1"/>
      <c r="K188" s="124"/>
      <c r="L188" s="114"/>
      <c r="M188" s="1"/>
      <c r="N188" s="128"/>
      <c r="O188" s="1"/>
      <c r="P188" s="1"/>
      <c r="Q188" s="121"/>
      <c r="R188" s="122"/>
      <c r="S188" s="122"/>
      <c r="T188" s="122"/>
      <c r="U188" s="123"/>
      <c r="V188" s="1"/>
      <c r="W188" s="124"/>
      <c r="X188" s="114"/>
      <c r="Y188" s="92"/>
      <c r="Z188" s="92"/>
      <c r="AA188" s="92"/>
      <c r="AB188" s="92"/>
      <c r="AC188" s="92"/>
      <c r="AD188" s="92"/>
      <c r="AE188" s="92"/>
      <c r="AF188" s="92"/>
      <c r="AG188" s="92"/>
    </row>
    <row r="189" ht="24.75" customHeight="1">
      <c r="A189" s="91"/>
      <c r="B189" s="128"/>
      <c r="C189" s="115" t="s">
        <v>71</v>
      </c>
      <c r="D189" s="1"/>
      <c r="E189" s="126"/>
      <c r="F189" s="126"/>
      <c r="G189" s="126"/>
      <c r="H189" s="126"/>
      <c r="I189" s="126"/>
      <c r="J189" s="1"/>
      <c r="K189" s="127"/>
      <c r="L189" s="114"/>
      <c r="M189" s="1"/>
      <c r="N189" s="128"/>
      <c r="O189" s="115" t="s">
        <v>71</v>
      </c>
      <c r="P189" s="1"/>
      <c r="Q189" s="126"/>
      <c r="R189" s="126"/>
      <c r="S189" s="126"/>
      <c r="T189" s="126"/>
      <c r="U189" s="126"/>
      <c r="V189" s="1"/>
      <c r="W189" s="127"/>
      <c r="X189" s="114"/>
      <c r="Y189" s="92"/>
      <c r="Z189" s="92"/>
      <c r="AA189" s="92"/>
      <c r="AB189" s="92"/>
      <c r="AC189" s="92"/>
      <c r="AD189" s="92"/>
      <c r="AE189" s="92"/>
      <c r="AF189" s="92"/>
      <c r="AG189" s="92"/>
    </row>
    <row r="190" ht="24.75" customHeight="1">
      <c r="A190" s="91"/>
      <c r="B190" s="128"/>
      <c r="C190" s="119">
        <f>$AE$24</f>
        <v>4</v>
      </c>
      <c r="D190" s="1"/>
      <c r="E190" s="126"/>
      <c r="F190" s="126"/>
      <c r="G190" s="126"/>
      <c r="H190" s="126"/>
      <c r="I190" s="126"/>
      <c r="J190" s="1"/>
      <c r="K190" s="125"/>
      <c r="L190" s="114"/>
      <c r="M190" s="1"/>
      <c r="N190" s="128"/>
      <c r="O190" s="119">
        <f>$AE$25</f>
        <v>2</v>
      </c>
      <c r="P190" s="1"/>
      <c r="Q190" s="126"/>
      <c r="R190" s="126"/>
      <c r="S190" s="126"/>
      <c r="T190" s="126"/>
      <c r="U190" s="126"/>
      <c r="V190" s="1"/>
      <c r="W190" s="125"/>
      <c r="X190" s="114"/>
      <c r="Y190" s="92"/>
      <c r="Z190" s="92"/>
      <c r="AA190" s="92"/>
      <c r="AB190" s="92"/>
      <c r="AC190" s="92"/>
      <c r="AD190" s="92"/>
      <c r="AE190" s="92"/>
      <c r="AF190" s="92"/>
      <c r="AG190" s="92"/>
    </row>
    <row r="191" ht="24.75" customHeight="1">
      <c r="A191" s="91"/>
      <c r="B191" s="128"/>
      <c r="C191" s="125"/>
      <c r="D191" s="1"/>
      <c r="E191" s="126"/>
      <c r="F191" s="126"/>
      <c r="G191" s="126"/>
      <c r="H191" s="126"/>
      <c r="I191" s="126"/>
      <c r="J191" s="1"/>
      <c r="K191" s="1"/>
      <c r="L191" s="114"/>
      <c r="M191" s="1"/>
      <c r="N191" s="128"/>
      <c r="O191" s="125"/>
      <c r="P191" s="1"/>
      <c r="Q191" s="126"/>
      <c r="R191" s="126"/>
      <c r="S191" s="126"/>
      <c r="T191" s="126"/>
      <c r="U191" s="126"/>
      <c r="V191" s="1"/>
      <c r="W191" s="1"/>
      <c r="X191" s="114"/>
      <c r="Y191" s="92"/>
      <c r="Z191" s="92"/>
      <c r="AA191" s="92"/>
      <c r="AB191" s="92"/>
      <c r="AC191" s="92"/>
      <c r="AD191" s="92"/>
      <c r="AE191" s="92"/>
      <c r="AF191" s="92"/>
      <c r="AG191" s="92"/>
    </row>
    <row r="192" ht="24.75" customHeight="1">
      <c r="A192" s="91"/>
      <c r="B192" s="129"/>
      <c r="C192" s="130"/>
      <c r="D192" s="130"/>
      <c r="E192" s="130"/>
      <c r="F192" s="130"/>
      <c r="G192" s="130"/>
      <c r="H192" s="130"/>
      <c r="I192" s="130"/>
      <c r="J192" s="130"/>
      <c r="K192" s="130"/>
      <c r="L192" s="131"/>
      <c r="M192" s="1"/>
      <c r="N192" s="129"/>
      <c r="O192" s="130"/>
      <c r="P192" s="130"/>
      <c r="Q192" s="130"/>
      <c r="R192" s="130"/>
      <c r="S192" s="130"/>
      <c r="T192" s="130"/>
      <c r="U192" s="130"/>
      <c r="V192" s="130"/>
      <c r="W192" s="130"/>
      <c r="X192" s="131"/>
      <c r="Y192" s="92"/>
      <c r="Z192" s="92"/>
      <c r="AA192" s="92"/>
      <c r="AB192" s="92"/>
      <c r="AC192" s="92"/>
      <c r="AD192" s="92"/>
      <c r="AE192" s="92"/>
      <c r="AF192" s="92"/>
      <c r="AG192" s="92"/>
    </row>
    <row r="193" ht="24.75" customHeight="1">
      <c r="A193" s="91"/>
      <c r="Y193" s="92"/>
      <c r="Z193" s="92"/>
      <c r="AA193" s="92"/>
      <c r="AB193" s="92"/>
      <c r="AC193" s="92"/>
      <c r="AD193" s="92"/>
      <c r="AE193" s="92"/>
      <c r="AF193" s="92"/>
      <c r="AG193" s="92"/>
    </row>
    <row r="194" ht="24.75" customHeight="1">
      <c r="A194" s="91"/>
      <c r="B194" s="94"/>
      <c r="C194" s="95" t="s">
        <v>67</v>
      </c>
      <c r="D194" s="96"/>
      <c r="E194" s="96"/>
      <c r="F194" s="96"/>
      <c r="G194" s="96"/>
      <c r="H194" s="96"/>
      <c r="I194" s="96"/>
      <c r="J194" s="96"/>
      <c r="K194" s="97" t="s">
        <v>68</v>
      </c>
      <c r="L194" s="98"/>
      <c r="M194" s="1"/>
      <c r="N194" s="94"/>
      <c r="O194" s="95" t="s">
        <v>67</v>
      </c>
      <c r="P194" s="96"/>
      <c r="Q194" s="96"/>
      <c r="R194" s="96"/>
      <c r="S194" s="96"/>
      <c r="T194" s="96"/>
      <c r="U194" s="96"/>
      <c r="V194" s="96"/>
      <c r="W194" s="97" t="s">
        <v>68</v>
      </c>
      <c r="X194" s="98"/>
      <c r="Y194" s="92"/>
      <c r="Z194" s="92"/>
      <c r="AA194" s="92"/>
      <c r="AB194" s="92"/>
      <c r="AC194" s="92"/>
      <c r="AD194" s="92"/>
      <c r="AE194" s="92"/>
      <c r="AF194" s="92"/>
      <c r="AG194" s="92"/>
    </row>
    <row r="195" ht="24.75" customHeight="1">
      <c r="A195" s="102"/>
      <c r="B195" s="103"/>
      <c r="C195" s="104" t="str">
        <f>$AA$26</f>
        <v>F.P.F.M. - Taça São Paulo - 2026</v>
      </c>
      <c r="D195" s="105"/>
      <c r="E195" s="105"/>
      <c r="F195" s="105"/>
      <c r="G195" s="105"/>
      <c r="H195" s="105"/>
      <c r="I195" s="105"/>
      <c r="J195" s="105"/>
      <c r="K195" s="106" t="str">
        <f>$AB$26</f>
        <v>Adulto -3ª Divisão - Círculo Militar</v>
      </c>
      <c r="L195" s="107"/>
      <c r="M195" s="108"/>
      <c r="N195" s="109"/>
      <c r="O195" s="104" t="str">
        <f>$AA$27</f>
        <v>F.P.F.M. - Taça São Paulo - 2026</v>
      </c>
      <c r="P195" s="105"/>
      <c r="Q195" s="105"/>
      <c r="R195" s="105"/>
      <c r="S195" s="105"/>
      <c r="T195" s="105"/>
      <c r="U195" s="105"/>
      <c r="V195" s="105"/>
      <c r="W195" s="106" t="str">
        <f>$AB$27</f>
        <v>Adulto -3ª Divisão - Círculo Militar</v>
      </c>
      <c r="X195" s="107"/>
      <c r="Y195" s="110"/>
      <c r="Z195" s="110"/>
      <c r="AA195" s="110"/>
      <c r="AB195" s="110"/>
      <c r="AC195" s="110"/>
      <c r="AD195" s="110"/>
      <c r="AE195" s="110"/>
      <c r="AF195" s="110"/>
      <c r="AG195" s="110"/>
    </row>
    <row r="196" ht="24.75" customHeight="1">
      <c r="A196" s="91"/>
      <c r="B196" s="111"/>
      <c r="C196" s="112"/>
      <c r="D196" s="112"/>
      <c r="E196" s="113"/>
      <c r="F196" s="113"/>
      <c r="G196" s="113"/>
      <c r="H196" s="113"/>
      <c r="I196" s="113"/>
      <c r="J196" s="1"/>
      <c r="K196" s="1"/>
      <c r="L196" s="114"/>
      <c r="M196" s="1"/>
      <c r="N196" s="111"/>
      <c r="O196" s="112"/>
      <c r="P196" s="112"/>
      <c r="Q196" s="113"/>
      <c r="R196" s="113"/>
      <c r="S196" s="113"/>
      <c r="T196" s="113"/>
      <c r="U196" s="113"/>
      <c r="V196" s="1"/>
      <c r="W196" s="1"/>
      <c r="X196" s="114"/>
      <c r="Y196" s="92"/>
      <c r="Z196" s="92"/>
      <c r="AA196" s="92"/>
      <c r="AB196" s="92"/>
      <c r="AC196" s="92"/>
      <c r="AD196" s="92"/>
      <c r="AE196" s="92"/>
      <c r="AF196" s="92"/>
      <c r="AG196" s="92"/>
    </row>
    <row r="197" ht="24.75" customHeight="1">
      <c r="A197" s="91">
        <v>1.0</v>
      </c>
      <c r="B197" s="111"/>
      <c r="C197" s="115" t="s">
        <v>74</v>
      </c>
      <c r="D197" s="112"/>
      <c r="E197" s="116" t="str">
        <f>$AF$26</f>
        <v> BRUNO VASC.-SPFC </v>
      </c>
      <c r="F197" s="117"/>
      <c r="G197" s="117"/>
      <c r="H197" s="117"/>
      <c r="I197" s="118"/>
      <c r="J197" s="1"/>
      <c r="K197" s="1"/>
      <c r="L197" s="114"/>
      <c r="M197" s="1"/>
      <c r="N197" s="111"/>
      <c r="O197" s="115" t="s">
        <v>74</v>
      </c>
      <c r="P197" s="112"/>
      <c r="Q197" s="116" t="str">
        <f>$AF$27</f>
        <v> GUTO-ECSB </v>
      </c>
      <c r="R197" s="117"/>
      <c r="S197" s="117"/>
      <c r="T197" s="117"/>
      <c r="U197" s="118"/>
      <c r="V197" s="1"/>
      <c r="W197" s="1"/>
      <c r="X197" s="114"/>
      <c r="Y197" s="92"/>
      <c r="Z197" s="92"/>
      <c r="AA197" s="92"/>
      <c r="AB197" s="92"/>
      <c r="AC197" s="92"/>
      <c r="AD197" s="92"/>
      <c r="AE197" s="92"/>
      <c r="AF197" s="92"/>
      <c r="AG197" s="92"/>
    </row>
    <row r="198" ht="24.75" customHeight="1">
      <c r="A198" s="91">
        <v>1.0</v>
      </c>
      <c r="B198" s="111"/>
      <c r="C198" s="119">
        <f>$AC$26</f>
        <v>1</v>
      </c>
      <c r="D198" s="120"/>
      <c r="E198" s="121"/>
      <c r="F198" s="122"/>
      <c r="G198" s="122"/>
      <c r="H198" s="122"/>
      <c r="I198" s="123"/>
      <c r="J198" s="1"/>
      <c r="K198" s="124"/>
      <c r="L198" s="114"/>
      <c r="M198" s="1"/>
      <c r="N198" s="111"/>
      <c r="O198" s="119">
        <f>$AC$27</f>
        <v>1</v>
      </c>
      <c r="P198" s="120"/>
      <c r="Q198" s="121"/>
      <c r="R198" s="122"/>
      <c r="S198" s="122"/>
      <c r="T198" s="122"/>
      <c r="U198" s="123"/>
      <c r="V198" s="1"/>
      <c r="W198" s="124"/>
      <c r="X198" s="114"/>
      <c r="Y198" s="92"/>
      <c r="Z198" s="92"/>
      <c r="AA198" s="92"/>
      <c r="AB198" s="92"/>
      <c r="AC198" s="92"/>
      <c r="AD198" s="92"/>
      <c r="AE198" s="92"/>
      <c r="AF198" s="92"/>
      <c r="AG198" s="92"/>
    </row>
    <row r="199" ht="24.75" customHeight="1">
      <c r="A199" s="91"/>
      <c r="B199" s="111"/>
      <c r="C199" s="125"/>
      <c r="D199" s="120"/>
      <c r="E199" s="126"/>
      <c r="F199" s="126"/>
      <c r="G199" s="126"/>
      <c r="H199" s="126"/>
      <c r="I199" s="126"/>
      <c r="J199" s="1"/>
      <c r="K199" s="127"/>
      <c r="L199" s="114"/>
      <c r="M199" s="1"/>
      <c r="N199" s="111"/>
      <c r="O199" s="125"/>
      <c r="P199" s="120"/>
      <c r="Q199" s="126"/>
      <c r="R199" s="126"/>
      <c r="S199" s="126"/>
      <c r="T199" s="126"/>
      <c r="U199" s="126"/>
      <c r="V199" s="1"/>
      <c r="W199" s="127"/>
      <c r="X199" s="114"/>
      <c r="Y199" s="92"/>
      <c r="Z199" s="92"/>
      <c r="AA199" s="92"/>
      <c r="AB199" s="92"/>
      <c r="AC199" s="92"/>
      <c r="AD199" s="92"/>
      <c r="AE199" s="92"/>
      <c r="AF199" s="92"/>
      <c r="AG199" s="92"/>
    </row>
    <row r="200" ht="24.75" customHeight="1">
      <c r="A200" s="91"/>
      <c r="B200" s="111"/>
      <c r="C200" s="1"/>
      <c r="D200" s="120"/>
      <c r="E200" s="126"/>
      <c r="F200" s="126"/>
      <c r="G200" s="126"/>
      <c r="H200" s="126"/>
      <c r="I200" s="126"/>
      <c r="J200" s="1"/>
      <c r="K200" s="125"/>
      <c r="L200" s="114"/>
      <c r="M200" s="1"/>
      <c r="N200" s="111"/>
      <c r="O200" s="1"/>
      <c r="P200" s="120"/>
      <c r="Q200" s="126"/>
      <c r="R200" s="126"/>
      <c r="S200" s="126"/>
      <c r="T200" s="126"/>
      <c r="U200" s="126"/>
      <c r="V200" s="1"/>
      <c r="W200" s="125"/>
      <c r="X200" s="114"/>
      <c r="Y200" s="92"/>
      <c r="Z200" s="92"/>
      <c r="AA200" s="92"/>
      <c r="AB200" s="92"/>
      <c r="AC200" s="92"/>
      <c r="AD200" s="92"/>
      <c r="AE200" s="92"/>
      <c r="AF200" s="92"/>
      <c r="AG200" s="92"/>
    </row>
    <row r="201" ht="24.75" customHeight="1">
      <c r="A201" s="91"/>
      <c r="B201" s="111"/>
      <c r="C201" s="115" t="s">
        <v>75</v>
      </c>
      <c r="D201" s="120"/>
      <c r="E201" s="126"/>
      <c r="F201" s="126"/>
      <c r="G201" s="126"/>
      <c r="H201" s="126"/>
      <c r="I201" s="126"/>
      <c r="J201" s="1"/>
      <c r="K201" s="1"/>
      <c r="L201" s="114"/>
      <c r="M201" s="1"/>
      <c r="N201" s="111"/>
      <c r="O201" s="115" t="s">
        <v>75</v>
      </c>
      <c r="P201" s="120"/>
      <c r="Q201" s="126"/>
      <c r="R201" s="126"/>
      <c r="S201" s="126"/>
      <c r="T201" s="126"/>
      <c r="U201" s="126"/>
      <c r="V201" s="1"/>
      <c r="W201" s="1"/>
      <c r="X201" s="114"/>
      <c r="Y201" s="92"/>
      <c r="Z201" s="92"/>
      <c r="AA201" s="92"/>
      <c r="AB201" s="92"/>
      <c r="AC201" s="92"/>
      <c r="AD201" s="92"/>
      <c r="AE201" s="92"/>
      <c r="AF201" s="92"/>
      <c r="AG201" s="92"/>
    </row>
    <row r="202" ht="24.75" customHeight="1">
      <c r="A202" s="91"/>
      <c r="B202" s="128"/>
      <c r="C202" s="119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14"/>
      <c r="M202" s="1"/>
      <c r="N202" s="128"/>
      <c r="O202" s="119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14"/>
      <c r="Y202" s="92"/>
      <c r="Z202" s="92"/>
      <c r="AA202" s="92"/>
      <c r="AB202" s="92"/>
      <c r="AC202" s="92"/>
      <c r="AD202" s="92"/>
      <c r="AE202" s="92"/>
      <c r="AF202" s="92"/>
      <c r="AG202" s="92"/>
    </row>
    <row r="203" ht="24.75" customHeight="1">
      <c r="A203" s="91">
        <v>1.0</v>
      </c>
      <c r="B203" s="128"/>
      <c r="C203" s="125"/>
      <c r="D203" s="1"/>
      <c r="E203" s="116" t="str">
        <f>$AG$26</f>
        <v> DUDA-SPFC </v>
      </c>
      <c r="F203" s="117"/>
      <c r="G203" s="117"/>
      <c r="H203" s="117"/>
      <c r="I203" s="118"/>
      <c r="J203" s="1"/>
      <c r="K203" s="1"/>
      <c r="L203" s="114"/>
      <c r="M203" s="1"/>
      <c r="N203" s="128"/>
      <c r="O203" s="125"/>
      <c r="P203" s="1"/>
      <c r="Q203" s="116" t="str">
        <f>$AG$27</f>
        <v> DIEGO BANFI-SPFC </v>
      </c>
      <c r="R203" s="117"/>
      <c r="S203" s="117"/>
      <c r="T203" s="117"/>
      <c r="U203" s="118"/>
      <c r="V203" s="1"/>
      <c r="W203" s="1"/>
      <c r="X203" s="114"/>
      <c r="Y203" s="92"/>
      <c r="Z203" s="92"/>
      <c r="AA203" s="92"/>
      <c r="AB203" s="92"/>
      <c r="AC203" s="92"/>
      <c r="AD203" s="92"/>
      <c r="AE203" s="92"/>
      <c r="AF203" s="92"/>
      <c r="AG203" s="92"/>
    </row>
    <row r="204" ht="24.75" customHeight="1">
      <c r="A204" s="91">
        <v>1.0</v>
      </c>
      <c r="B204" s="128"/>
      <c r="C204" s="1"/>
      <c r="D204" s="1"/>
      <c r="E204" s="121"/>
      <c r="F204" s="122"/>
      <c r="G204" s="122"/>
      <c r="H204" s="122"/>
      <c r="I204" s="123"/>
      <c r="J204" s="1"/>
      <c r="K204" s="124"/>
      <c r="L204" s="114"/>
      <c r="M204" s="1"/>
      <c r="N204" s="128"/>
      <c r="O204" s="1"/>
      <c r="P204" s="1"/>
      <c r="Q204" s="121"/>
      <c r="R204" s="122"/>
      <c r="S204" s="122"/>
      <c r="T204" s="122"/>
      <c r="U204" s="123"/>
      <c r="V204" s="1"/>
      <c r="W204" s="124"/>
      <c r="X204" s="114"/>
      <c r="Y204" s="92"/>
      <c r="Z204" s="92"/>
      <c r="AA204" s="92"/>
      <c r="AB204" s="92"/>
      <c r="AC204" s="92"/>
      <c r="AD204" s="92"/>
      <c r="AE204" s="92"/>
      <c r="AF204" s="92"/>
      <c r="AG204" s="92"/>
    </row>
    <row r="205" ht="24.75" customHeight="1">
      <c r="A205" s="91"/>
      <c r="B205" s="128"/>
      <c r="C205" s="115" t="s">
        <v>71</v>
      </c>
      <c r="D205" s="1"/>
      <c r="E205" s="126"/>
      <c r="F205" s="126"/>
      <c r="G205" s="126"/>
      <c r="H205" s="126"/>
      <c r="I205" s="126"/>
      <c r="J205" s="1"/>
      <c r="K205" s="127"/>
      <c r="L205" s="114"/>
      <c r="M205" s="1"/>
      <c r="N205" s="128"/>
      <c r="O205" s="115" t="s">
        <v>71</v>
      </c>
      <c r="P205" s="1"/>
      <c r="Q205" s="126"/>
      <c r="R205" s="126"/>
      <c r="S205" s="126"/>
      <c r="T205" s="126"/>
      <c r="U205" s="126"/>
      <c r="V205" s="1"/>
      <c r="W205" s="127"/>
      <c r="X205" s="114"/>
      <c r="Y205" s="92"/>
      <c r="Z205" s="92"/>
      <c r="AA205" s="92"/>
      <c r="AB205" s="92"/>
      <c r="AC205" s="92"/>
      <c r="AD205" s="92"/>
      <c r="AE205" s="92"/>
      <c r="AF205" s="92"/>
      <c r="AG205" s="92"/>
    </row>
    <row r="206" ht="24.75" customHeight="1">
      <c r="A206" s="91"/>
      <c r="B206" s="128"/>
      <c r="C206" s="119">
        <f>$AE$26</f>
        <v>4</v>
      </c>
      <c r="D206" s="1"/>
      <c r="E206" s="126"/>
      <c r="F206" s="126"/>
      <c r="G206" s="126"/>
      <c r="H206" s="126"/>
      <c r="I206" s="126"/>
      <c r="J206" s="1"/>
      <c r="K206" s="125"/>
      <c r="L206" s="114"/>
      <c r="M206" s="1"/>
      <c r="N206" s="128"/>
      <c r="O206" s="119">
        <f>$AE$27</f>
        <v>2</v>
      </c>
      <c r="P206" s="1"/>
      <c r="Q206" s="126"/>
      <c r="R206" s="126"/>
      <c r="S206" s="126"/>
      <c r="T206" s="126"/>
      <c r="U206" s="126"/>
      <c r="V206" s="1"/>
      <c r="W206" s="125"/>
      <c r="X206" s="114"/>
      <c r="Y206" s="92"/>
      <c r="Z206" s="92"/>
      <c r="AA206" s="92"/>
      <c r="AB206" s="92"/>
      <c r="AC206" s="92"/>
      <c r="AD206" s="92"/>
      <c r="AE206" s="92"/>
      <c r="AF206" s="92"/>
      <c r="AG206" s="92"/>
    </row>
    <row r="207" ht="24.75" customHeight="1">
      <c r="A207" s="91"/>
      <c r="B207" s="128"/>
      <c r="C207" s="125"/>
      <c r="D207" s="1"/>
      <c r="E207" s="126"/>
      <c r="F207" s="126"/>
      <c r="G207" s="126"/>
      <c r="H207" s="126"/>
      <c r="I207" s="126"/>
      <c r="J207" s="1"/>
      <c r="K207" s="1"/>
      <c r="L207" s="114"/>
      <c r="M207" s="1"/>
      <c r="N207" s="128"/>
      <c r="O207" s="125"/>
      <c r="P207" s="1"/>
      <c r="Q207" s="126"/>
      <c r="R207" s="126"/>
      <c r="S207" s="126"/>
      <c r="T207" s="126"/>
      <c r="U207" s="126"/>
      <c r="V207" s="1"/>
      <c r="W207" s="1"/>
      <c r="X207" s="114"/>
      <c r="Y207" s="92"/>
      <c r="Z207" s="92"/>
      <c r="AA207" s="92"/>
      <c r="AB207" s="92"/>
      <c r="AC207" s="92"/>
      <c r="AD207" s="92"/>
      <c r="AE207" s="92"/>
      <c r="AF207" s="92"/>
      <c r="AG207" s="92"/>
    </row>
    <row r="208" ht="24.75" customHeight="1">
      <c r="A208" s="91"/>
      <c r="B208" s="129"/>
      <c r="C208" s="130"/>
      <c r="D208" s="130"/>
      <c r="E208" s="130"/>
      <c r="F208" s="130"/>
      <c r="G208" s="130"/>
      <c r="H208" s="130"/>
      <c r="I208" s="130"/>
      <c r="J208" s="130"/>
      <c r="K208" s="130"/>
      <c r="L208" s="131"/>
      <c r="M208" s="1"/>
      <c r="N208" s="129"/>
      <c r="O208" s="130"/>
      <c r="P208" s="130"/>
      <c r="Q208" s="130"/>
      <c r="R208" s="130"/>
      <c r="S208" s="130"/>
      <c r="T208" s="130"/>
      <c r="U208" s="130"/>
      <c r="V208" s="130"/>
      <c r="W208" s="130"/>
      <c r="X208" s="131"/>
      <c r="Y208" s="92"/>
      <c r="Z208" s="92"/>
      <c r="AA208" s="92"/>
      <c r="AB208" s="92"/>
      <c r="AC208" s="92"/>
      <c r="AD208" s="92"/>
      <c r="AE208" s="92"/>
      <c r="AF208" s="92"/>
      <c r="AG208" s="92"/>
    </row>
    <row r="209" ht="24.75" customHeight="1">
      <c r="A209" s="9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92"/>
      <c r="Z209" s="92"/>
      <c r="AA209" s="92"/>
      <c r="AB209" s="92"/>
      <c r="AC209" s="92"/>
      <c r="AD209" s="92"/>
      <c r="AE209" s="92"/>
      <c r="AF209" s="92"/>
      <c r="AG209" s="92"/>
    </row>
    <row r="210" ht="24.75" customHeight="1">
      <c r="A210" s="91"/>
      <c r="B210" s="94"/>
      <c r="C210" s="95" t="s">
        <v>67</v>
      </c>
      <c r="D210" s="96"/>
      <c r="E210" s="96"/>
      <c r="F210" s="96"/>
      <c r="G210" s="96"/>
      <c r="H210" s="96"/>
      <c r="I210" s="96"/>
      <c r="J210" s="96"/>
      <c r="K210" s="97" t="s">
        <v>68</v>
      </c>
      <c r="L210" s="98"/>
      <c r="M210" s="1"/>
      <c r="N210" s="94"/>
      <c r="O210" s="95" t="s">
        <v>67</v>
      </c>
      <c r="P210" s="96"/>
      <c r="Q210" s="96"/>
      <c r="R210" s="96"/>
      <c r="S210" s="96"/>
      <c r="T210" s="96"/>
      <c r="U210" s="96"/>
      <c r="V210" s="96"/>
      <c r="W210" s="97" t="s">
        <v>68</v>
      </c>
      <c r="X210" s="98"/>
      <c r="Y210" s="92"/>
      <c r="Z210" s="92"/>
      <c r="AA210" s="92"/>
      <c r="AB210" s="92"/>
      <c r="AC210" s="92"/>
      <c r="AD210" s="92"/>
      <c r="AE210" s="92"/>
      <c r="AF210" s="92"/>
      <c r="AG210" s="92"/>
    </row>
    <row r="211" ht="24.75" customHeight="1">
      <c r="A211" s="102"/>
      <c r="B211" s="103"/>
      <c r="C211" s="104" t="str">
        <f>$AA$28</f>
        <v>F.P.F.M. - Taça São Paulo - 2026</v>
      </c>
      <c r="D211" s="105"/>
      <c r="E211" s="105"/>
      <c r="F211" s="105"/>
      <c r="G211" s="105"/>
      <c r="H211" s="105"/>
      <c r="I211" s="105"/>
      <c r="J211" s="105"/>
      <c r="K211" s="106" t="str">
        <f>$AB$28</f>
        <v>Adulto -3ª Divisão - Círculo Militar</v>
      </c>
      <c r="L211" s="107"/>
      <c r="M211" s="108"/>
      <c r="N211" s="109"/>
      <c r="O211" s="104" t="str">
        <f>$AA$29</f>
        <v>F.P.F.M. - Taça São Paulo - 2026</v>
      </c>
      <c r="P211" s="105"/>
      <c r="Q211" s="105"/>
      <c r="R211" s="105"/>
      <c r="S211" s="105"/>
      <c r="T211" s="105"/>
      <c r="U211" s="105"/>
      <c r="V211" s="105"/>
      <c r="W211" s="106" t="str">
        <f>$AB$29</f>
        <v>Adulto -3ª Divisão - Círculo Militar</v>
      </c>
      <c r="X211" s="107"/>
      <c r="Y211" s="110"/>
      <c r="Z211" s="110"/>
      <c r="AA211" s="110"/>
      <c r="AB211" s="110"/>
      <c r="AC211" s="110"/>
      <c r="AD211" s="110"/>
      <c r="AE211" s="110"/>
      <c r="AF211" s="110"/>
      <c r="AG211" s="110"/>
    </row>
    <row r="212" ht="24.75" customHeight="1">
      <c r="A212" s="91"/>
      <c r="B212" s="111"/>
      <c r="C212" s="112"/>
      <c r="D212" s="112"/>
      <c r="E212" s="113"/>
      <c r="F212" s="113"/>
      <c r="G212" s="113"/>
      <c r="H212" s="113"/>
      <c r="I212" s="113"/>
      <c r="J212" s="1"/>
      <c r="K212" s="1"/>
      <c r="L212" s="114"/>
      <c r="M212" s="1"/>
      <c r="N212" s="111"/>
      <c r="O212" s="112"/>
      <c r="P212" s="112"/>
      <c r="Q212" s="113"/>
      <c r="R212" s="113"/>
      <c r="S212" s="113"/>
      <c r="T212" s="113"/>
      <c r="U212" s="113"/>
      <c r="V212" s="1"/>
      <c r="W212" s="1"/>
      <c r="X212" s="114"/>
      <c r="Y212" s="92"/>
      <c r="Z212" s="92"/>
      <c r="AA212" s="92"/>
      <c r="AB212" s="92"/>
      <c r="AC212" s="92"/>
      <c r="AD212" s="92"/>
      <c r="AE212" s="92"/>
      <c r="AF212" s="92"/>
      <c r="AG212" s="92"/>
    </row>
    <row r="213" ht="24.75" customHeight="1">
      <c r="A213" s="91">
        <v>1.0</v>
      </c>
      <c r="B213" s="111"/>
      <c r="C213" s="115" t="s">
        <v>74</v>
      </c>
      <c r="D213" s="112"/>
      <c r="E213" s="116" t="str">
        <f>$AF$28</f>
        <v> PC-SPFC </v>
      </c>
      <c r="F213" s="117"/>
      <c r="G213" s="117"/>
      <c r="H213" s="117"/>
      <c r="I213" s="118"/>
      <c r="J213" s="1"/>
      <c r="K213" s="1"/>
      <c r="L213" s="114"/>
      <c r="M213" s="1"/>
      <c r="N213" s="111"/>
      <c r="O213" s="115" t="s">
        <v>74</v>
      </c>
      <c r="P213" s="112"/>
      <c r="Q213" s="116" t="str">
        <f>$AF$29</f>
        <v> DI CICCO-SEP </v>
      </c>
      <c r="R213" s="117"/>
      <c r="S213" s="117"/>
      <c r="T213" s="117"/>
      <c r="U213" s="118"/>
      <c r="V213" s="1"/>
      <c r="W213" s="1"/>
      <c r="X213" s="114"/>
      <c r="Y213" s="92"/>
      <c r="Z213" s="92"/>
      <c r="AA213" s="92"/>
      <c r="AB213" s="92"/>
      <c r="AC213" s="92"/>
      <c r="AD213" s="92"/>
      <c r="AE213" s="92"/>
      <c r="AF213" s="92"/>
      <c r="AG213" s="92"/>
    </row>
    <row r="214" ht="24.75" customHeight="1">
      <c r="A214" s="91">
        <v>1.0</v>
      </c>
      <c r="B214" s="111"/>
      <c r="C214" s="119">
        <f>$AC$28</f>
        <v>1</v>
      </c>
      <c r="D214" s="120"/>
      <c r="E214" s="121"/>
      <c r="F214" s="122"/>
      <c r="G214" s="122"/>
      <c r="H214" s="122"/>
      <c r="I214" s="123"/>
      <c r="J214" s="1"/>
      <c r="K214" s="124"/>
      <c r="L214" s="114"/>
      <c r="M214" s="1"/>
      <c r="N214" s="111"/>
      <c r="O214" s="119">
        <f>$AC$29</f>
        <v>1</v>
      </c>
      <c r="P214" s="120"/>
      <c r="Q214" s="121"/>
      <c r="R214" s="122"/>
      <c r="S214" s="122"/>
      <c r="T214" s="122"/>
      <c r="U214" s="123"/>
      <c r="V214" s="1"/>
      <c r="W214" s="124"/>
      <c r="X214" s="114"/>
      <c r="Y214" s="92"/>
      <c r="Z214" s="92"/>
      <c r="AA214" s="92"/>
      <c r="AB214" s="92"/>
      <c r="AC214" s="92"/>
      <c r="AD214" s="92"/>
      <c r="AE214" s="92"/>
      <c r="AF214" s="92"/>
      <c r="AG214" s="92"/>
    </row>
    <row r="215" ht="24.75" customHeight="1">
      <c r="A215" s="91"/>
      <c r="B215" s="111"/>
      <c r="C215" s="125"/>
      <c r="D215" s="120"/>
      <c r="E215" s="126"/>
      <c r="F215" s="126"/>
      <c r="G215" s="126"/>
      <c r="H215" s="126"/>
      <c r="I215" s="126"/>
      <c r="J215" s="1"/>
      <c r="K215" s="127"/>
      <c r="L215" s="114"/>
      <c r="M215" s="1"/>
      <c r="N215" s="111"/>
      <c r="O215" s="125"/>
      <c r="P215" s="120"/>
      <c r="Q215" s="126"/>
      <c r="R215" s="126"/>
      <c r="S215" s="126"/>
      <c r="T215" s="126"/>
      <c r="U215" s="126"/>
      <c r="V215" s="1"/>
      <c r="W215" s="127"/>
      <c r="X215" s="114"/>
      <c r="Y215" s="92"/>
      <c r="Z215" s="92"/>
      <c r="AA215" s="92"/>
      <c r="AB215" s="92"/>
      <c r="AC215" s="92"/>
      <c r="AD215" s="92"/>
      <c r="AE215" s="92"/>
      <c r="AF215" s="92"/>
      <c r="AG215" s="92"/>
    </row>
    <row r="216" ht="24.75" customHeight="1">
      <c r="A216" s="91"/>
      <c r="B216" s="111"/>
      <c r="C216" s="1"/>
      <c r="D216" s="120"/>
      <c r="E216" s="126"/>
      <c r="F216" s="126"/>
      <c r="G216" s="126"/>
      <c r="H216" s="126"/>
      <c r="I216" s="126"/>
      <c r="J216" s="1"/>
      <c r="K216" s="125"/>
      <c r="L216" s="114"/>
      <c r="M216" s="1"/>
      <c r="N216" s="111"/>
      <c r="O216" s="1"/>
      <c r="P216" s="120"/>
      <c r="Q216" s="126"/>
      <c r="R216" s="126"/>
      <c r="S216" s="126"/>
      <c r="T216" s="126"/>
      <c r="U216" s="126"/>
      <c r="V216" s="1"/>
      <c r="W216" s="125"/>
      <c r="X216" s="114"/>
      <c r="Y216" s="92"/>
      <c r="Z216" s="92"/>
      <c r="AA216" s="92"/>
      <c r="AB216" s="92"/>
      <c r="AC216" s="92"/>
      <c r="AD216" s="92"/>
      <c r="AE216" s="92"/>
      <c r="AF216" s="92"/>
      <c r="AG216" s="92"/>
    </row>
    <row r="217" ht="24.75" customHeight="1">
      <c r="A217" s="91"/>
      <c r="B217" s="111"/>
      <c r="C217" s="115" t="s">
        <v>75</v>
      </c>
      <c r="D217" s="120"/>
      <c r="E217" s="126"/>
      <c r="F217" s="126"/>
      <c r="G217" s="126"/>
      <c r="H217" s="126"/>
      <c r="I217" s="126"/>
      <c r="J217" s="1"/>
      <c r="K217" s="1"/>
      <c r="L217" s="114"/>
      <c r="M217" s="1"/>
      <c r="N217" s="111"/>
      <c r="O217" s="115" t="s">
        <v>75</v>
      </c>
      <c r="P217" s="120"/>
      <c r="Q217" s="126"/>
      <c r="R217" s="126"/>
      <c r="S217" s="126"/>
      <c r="T217" s="126"/>
      <c r="U217" s="126"/>
      <c r="V217" s="1"/>
      <c r="W217" s="1"/>
      <c r="X217" s="114"/>
      <c r="Y217" s="92"/>
      <c r="Z217" s="92"/>
      <c r="AA217" s="92"/>
      <c r="AB217" s="92"/>
      <c r="AC217" s="92"/>
      <c r="AD217" s="92"/>
      <c r="AE217" s="92"/>
      <c r="AF217" s="92"/>
      <c r="AG217" s="92"/>
    </row>
    <row r="218" ht="24.75" customHeight="1">
      <c r="A218" s="91"/>
      <c r="B218" s="128"/>
      <c r="C218" s="119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14"/>
      <c r="M218" s="1"/>
      <c r="N218" s="128"/>
      <c r="O218" s="119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14"/>
      <c r="Y218" s="92"/>
      <c r="Z218" s="92"/>
      <c r="AA218" s="92"/>
      <c r="AB218" s="92"/>
      <c r="AC218" s="92"/>
      <c r="AD218" s="92"/>
      <c r="AE218" s="92"/>
      <c r="AF218" s="92"/>
      <c r="AG218" s="92"/>
    </row>
    <row r="219" ht="24.75" customHeight="1">
      <c r="A219" s="91">
        <v>1.0</v>
      </c>
      <c r="B219" s="128"/>
      <c r="C219" s="125"/>
      <c r="D219" s="1"/>
      <c r="E219" s="116" t="str">
        <f>$AG$28</f>
        <v> LEO RODRIGUES-SPFC </v>
      </c>
      <c r="F219" s="117"/>
      <c r="G219" s="117"/>
      <c r="H219" s="117"/>
      <c r="I219" s="118"/>
      <c r="J219" s="1"/>
      <c r="K219" s="1"/>
      <c r="L219" s="114"/>
      <c r="M219" s="1"/>
      <c r="N219" s="128"/>
      <c r="O219" s="125"/>
      <c r="P219" s="1"/>
      <c r="Q219" s="116" t="str">
        <f>$AG$29</f>
        <v> RAFAEL SANTOS-CMSP </v>
      </c>
      <c r="R219" s="117"/>
      <c r="S219" s="117"/>
      <c r="T219" s="117"/>
      <c r="U219" s="118"/>
      <c r="V219" s="1"/>
      <c r="W219" s="1"/>
      <c r="X219" s="114"/>
      <c r="Y219" s="92"/>
      <c r="Z219" s="92"/>
      <c r="AA219" s="92"/>
      <c r="AB219" s="92"/>
      <c r="AC219" s="92"/>
      <c r="AD219" s="92"/>
      <c r="AE219" s="92"/>
      <c r="AF219" s="92"/>
      <c r="AG219" s="92"/>
    </row>
    <row r="220" ht="24.75" customHeight="1">
      <c r="A220" s="91">
        <v>1.0</v>
      </c>
      <c r="B220" s="128"/>
      <c r="C220" s="1"/>
      <c r="D220" s="1"/>
      <c r="E220" s="121"/>
      <c r="F220" s="122"/>
      <c r="G220" s="122"/>
      <c r="H220" s="122"/>
      <c r="I220" s="123"/>
      <c r="J220" s="1"/>
      <c r="K220" s="124"/>
      <c r="L220" s="114"/>
      <c r="M220" s="1"/>
      <c r="N220" s="128"/>
      <c r="O220" s="1"/>
      <c r="P220" s="1"/>
      <c r="Q220" s="121"/>
      <c r="R220" s="122"/>
      <c r="S220" s="122"/>
      <c r="T220" s="122"/>
      <c r="U220" s="123"/>
      <c r="V220" s="1"/>
      <c r="W220" s="124"/>
      <c r="X220" s="114"/>
      <c r="Y220" s="92"/>
      <c r="Z220" s="92"/>
      <c r="AA220" s="92"/>
      <c r="AB220" s="92"/>
      <c r="AC220" s="92"/>
      <c r="AD220" s="92"/>
      <c r="AE220" s="92"/>
      <c r="AF220" s="92"/>
      <c r="AG220" s="92"/>
    </row>
    <row r="221" ht="24.75" customHeight="1">
      <c r="A221" s="91"/>
      <c r="B221" s="128"/>
      <c r="C221" s="115" t="s">
        <v>71</v>
      </c>
      <c r="D221" s="1"/>
      <c r="E221" s="126"/>
      <c r="F221" s="126"/>
      <c r="G221" s="126"/>
      <c r="H221" s="126"/>
      <c r="I221" s="126"/>
      <c r="J221" s="1"/>
      <c r="K221" s="127"/>
      <c r="L221" s="114"/>
      <c r="M221" s="1"/>
      <c r="N221" s="128"/>
      <c r="O221" s="115" t="s">
        <v>71</v>
      </c>
      <c r="P221" s="1"/>
      <c r="Q221" s="126"/>
      <c r="R221" s="126"/>
      <c r="S221" s="126"/>
      <c r="T221" s="126"/>
      <c r="U221" s="126"/>
      <c r="V221" s="1"/>
      <c r="W221" s="127"/>
      <c r="X221" s="114"/>
      <c r="Y221" s="92"/>
      <c r="Z221" s="92"/>
      <c r="AA221" s="92"/>
      <c r="AB221" s="92"/>
      <c r="AC221" s="92"/>
      <c r="AD221" s="92"/>
      <c r="AE221" s="92"/>
      <c r="AF221" s="92"/>
      <c r="AG221" s="92"/>
    </row>
    <row r="222" ht="24.75" customHeight="1">
      <c r="A222" s="91"/>
      <c r="B222" s="128"/>
      <c r="C222" s="119">
        <f>$AE$28</f>
        <v>6</v>
      </c>
      <c r="D222" s="1"/>
      <c r="E222" s="126"/>
      <c r="F222" s="126"/>
      <c r="G222" s="126"/>
      <c r="H222" s="126"/>
      <c r="I222" s="126"/>
      <c r="J222" s="1"/>
      <c r="K222" s="125"/>
      <c r="L222" s="114"/>
      <c r="M222" s="1"/>
      <c r="N222" s="128"/>
      <c r="O222" s="119">
        <f>$AE$29</f>
        <v>1</v>
      </c>
      <c r="P222" s="1"/>
      <c r="Q222" s="126"/>
      <c r="R222" s="126"/>
      <c r="S222" s="126"/>
      <c r="T222" s="126"/>
      <c r="U222" s="126"/>
      <c r="V222" s="1"/>
      <c r="W222" s="125"/>
      <c r="X222" s="114"/>
      <c r="Y222" s="92"/>
      <c r="Z222" s="92"/>
      <c r="AA222" s="92"/>
      <c r="AB222" s="92"/>
      <c r="AC222" s="92"/>
      <c r="AD222" s="92"/>
      <c r="AE222" s="92"/>
      <c r="AF222" s="92"/>
      <c r="AG222" s="92"/>
    </row>
    <row r="223" ht="24.75" customHeight="1">
      <c r="A223" s="91"/>
      <c r="B223" s="128"/>
      <c r="C223" s="125"/>
      <c r="D223" s="1"/>
      <c r="E223" s="126"/>
      <c r="F223" s="126"/>
      <c r="G223" s="126"/>
      <c r="H223" s="126"/>
      <c r="I223" s="126"/>
      <c r="J223" s="1"/>
      <c r="K223" s="1"/>
      <c r="L223" s="114"/>
      <c r="M223" s="1"/>
      <c r="N223" s="128"/>
      <c r="O223" s="125"/>
      <c r="P223" s="1"/>
      <c r="Q223" s="126"/>
      <c r="R223" s="126"/>
      <c r="S223" s="126"/>
      <c r="T223" s="126"/>
      <c r="U223" s="126"/>
      <c r="V223" s="1"/>
      <c r="W223" s="1"/>
      <c r="X223" s="114"/>
      <c r="Y223" s="92"/>
      <c r="Z223" s="92"/>
      <c r="AA223" s="92"/>
      <c r="AB223" s="92"/>
      <c r="AC223" s="92"/>
      <c r="AD223" s="92"/>
      <c r="AE223" s="92"/>
      <c r="AF223" s="92"/>
      <c r="AG223" s="92"/>
    </row>
    <row r="224" ht="24.75" customHeight="1">
      <c r="A224" s="91"/>
      <c r="B224" s="129"/>
      <c r="C224" s="130"/>
      <c r="D224" s="130"/>
      <c r="E224" s="130"/>
      <c r="F224" s="130"/>
      <c r="G224" s="130"/>
      <c r="H224" s="130"/>
      <c r="I224" s="130"/>
      <c r="J224" s="130"/>
      <c r="K224" s="130"/>
      <c r="L224" s="131"/>
      <c r="M224" s="1"/>
      <c r="N224" s="129"/>
      <c r="O224" s="130"/>
      <c r="P224" s="130"/>
      <c r="Q224" s="130"/>
      <c r="R224" s="130"/>
      <c r="S224" s="130"/>
      <c r="T224" s="130"/>
      <c r="U224" s="130"/>
      <c r="V224" s="130"/>
      <c r="W224" s="130"/>
      <c r="X224" s="131"/>
      <c r="Y224" s="92"/>
      <c r="Z224" s="92"/>
      <c r="AA224" s="92"/>
      <c r="AB224" s="92"/>
      <c r="AC224" s="92"/>
      <c r="AD224" s="92"/>
      <c r="AE224" s="92"/>
      <c r="AF224" s="92"/>
      <c r="AG224" s="92"/>
    </row>
    <row r="225" ht="24.75" customHeight="1">
      <c r="A225" s="9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92"/>
      <c r="Z225" s="92"/>
      <c r="AA225" s="92"/>
      <c r="AB225" s="92"/>
      <c r="AC225" s="92"/>
      <c r="AD225" s="92"/>
      <c r="AE225" s="92"/>
      <c r="AF225" s="92"/>
      <c r="AG225" s="92"/>
    </row>
    <row r="226" ht="24.75" customHeight="1">
      <c r="A226" s="91"/>
      <c r="B226" s="94"/>
      <c r="C226" s="95" t="s">
        <v>67</v>
      </c>
      <c r="D226" s="96"/>
      <c r="E226" s="96"/>
      <c r="F226" s="96"/>
      <c r="G226" s="96"/>
      <c r="H226" s="96"/>
      <c r="I226" s="96"/>
      <c r="J226" s="96"/>
      <c r="K226" s="97" t="s">
        <v>68</v>
      </c>
      <c r="L226" s="98"/>
      <c r="M226" s="1"/>
      <c r="N226" s="94"/>
      <c r="O226" s="95" t="s">
        <v>67</v>
      </c>
      <c r="P226" s="96"/>
      <c r="Q226" s="96"/>
      <c r="R226" s="96"/>
      <c r="S226" s="96"/>
      <c r="T226" s="96"/>
      <c r="U226" s="96"/>
      <c r="V226" s="96"/>
      <c r="W226" s="97" t="s">
        <v>68</v>
      </c>
      <c r="X226" s="98"/>
      <c r="Y226" s="92"/>
      <c r="Z226" s="92"/>
      <c r="AA226" s="92"/>
      <c r="AB226" s="92"/>
      <c r="AC226" s="92"/>
      <c r="AD226" s="92"/>
      <c r="AE226" s="92"/>
      <c r="AF226" s="92"/>
      <c r="AG226" s="92"/>
    </row>
    <row r="227" ht="24.75" customHeight="1">
      <c r="A227" s="102"/>
      <c r="B227" s="103"/>
      <c r="C227" s="104" t="str">
        <f>$AA$30</f>
        <v>F.P.F.M. - Taça São Paulo - 2026</v>
      </c>
      <c r="D227" s="105"/>
      <c r="E227" s="105"/>
      <c r="F227" s="105"/>
      <c r="G227" s="105"/>
      <c r="H227" s="105"/>
      <c r="I227" s="105"/>
      <c r="J227" s="105"/>
      <c r="K227" s="106" t="str">
        <f>$AB$30</f>
        <v>Adulto -3ª Divisão - Círculo Militar</v>
      </c>
      <c r="L227" s="107"/>
      <c r="M227" s="108"/>
      <c r="N227" s="109"/>
      <c r="O227" s="104" t="str">
        <f>$AA$31</f>
        <v>F.P.F.M. - Taça São Paulo - 2026</v>
      </c>
      <c r="P227" s="105"/>
      <c r="Q227" s="105"/>
      <c r="R227" s="105"/>
      <c r="S227" s="105"/>
      <c r="T227" s="105"/>
      <c r="U227" s="105"/>
      <c r="V227" s="105"/>
      <c r="W227" s="106" t="str">
        <f>$AB$31</f>
        <v>Adulto -3ª Divisão - Círculo Militar</v>
      </c>
      <c r="X227" s="107"/>
      <c r="Y227" s="110"/>
      <c r="Z227" s="110"/>
      <c r="AA227" s="110"/>
      <c r="AB227" s="110"/>
      <c r="AC227" s="110"/>
      <c r="AD227" s="110"/>
      <c r="AE227" s="110"/>
      <c r="AF227" s="110"/>
      <c r="AG227" s="110"/>
    </row>
    <row r="228" ht="24.75" customHeight="1">
      <c r="A228" s="91"/>
      <c r="B228" s="111"/>
      <c r="C228" s="112"/>
      <c r="D228" s="112"/>
      <c r="E228" s="113"/>
      <c r="F228" s="113"/>
      <c r="G228" s="113"/>
      <c r="H228" s="113"/>
      <c r="I228" s="113"/>
      <c r="J228" s="1"/>
      <c r="K228" s="1"/>
      <c r="L228" s="114"/>
      <c r="M228" s="1"/>
      <c r="N228" s="111"/>
      <c r="O228" s="112"/>
      <c r="P228" s="112"/>
      <c r="Q228" s="113"/>
      <c r="R228" s="113"/>
      <c r="S228" s="113"/>
      <c r="T228" s="113"/>
      <c r="U228" s="113"/>
      <c r="V228" s="1"/>
      <c r="W228" s="1"/>
      <c r="X228" s="114"/>
      <c r="Y228" s="92"/>
      <c r="Z228" s="92"/>
      <c r="AA228" s="92"/>
      <c r="AB228" s="92"/>
      <c r="AC228" s="92"/>
      <c r="AD228" s="92"/>
      <c r="AE228" s="92"/>
      <c r="AF228" s="92"/>
      <c r="AG228" s="92"/>
    </row>
    <row r="229" ht="24.75" customHeight="1">
      <c r="A229" s="91">
        <v>1.0</v>
      </c>
      <c r="B229" s="111"/>
      <c r="C229" s="115" t="s">
        <v>74</v>
      </c>
      <c r="D229" s="112"/>
      <c r="E229" s="116" t="str">
        <f>$AF$30</f>
        <v> RENAN G.-MFC </v>
      </c>
      <c r="F229" s="117"/>
      <c r="G229" s="117"/>
      <c r="H229" s="117"/>
      <c r="I229" s="118"/>
      <c r="J229" s="1"/>
      <c r="K229" s="1"/>
      <c r="L229" s="114"/>
      <c r="M229" s="1"/>
      <c r="N229" s="111"/>
      <c r="O229" s="115" t="s">
        <v>74</v>
      </c>
      <c r="P229" s="112"/>
      <c r="Q229" s="116" t="str">
        <f>$AF$31</f>
        <v> ZERO-SCCP </v>
      </c>
      <c r="R229" s="117"/>
      <c r="S229" s="117"/>
      <c r="T229" s="117"/>
      <c r="U229" s="118"/>
      <c r="V229" s="1"/>
      <c r="W229" s="1"/>
      <c r="X229" s="114"/>
      <c r="Y229" s="92"/>
      <c r="Z229" s="92"/>
      <c r="AA229" s="92"/>
      <c r="AB229" s="92"/>
      <c r="AC229" s="92"/>
      <c r="AD229" s="92"/>
      <c r="AE229" s="92"/>
      <c r="AF229" s="92"/>
      <c r="AG229" s="92"/>
    </row>
    <row r="230" ht="24.75" customHeight="1">
      <c r="A230" s="91">
        <v>1.0</v>
      </c>
      <c r="B230" s="111"/>
      <c r="C230" s="119">
        <f>$AC$30</f>
        <v>1</v>
      </c>
      <c r="D230" s="120"/>
      <c r="E230" s="121"/>
      <c r="F230" s="122"/>
      <c r="G230" s="122"/>
      <c r="H230" s="122"/>
      <c r="I230" s="123"/>
      <c r="J230" s="1"/>
      <c r="K230" s="124"/>
      <c r="L230" s="114"/>
      <c r="M230" s="1"/>
      <c r="N230" s="111"/>
      <c r="O230" s="119">
        <f>$AC$31</f>
        <v>1</v>
      </c>
      <c r="P230" s="120"/>
      <c r="Q230" s="121"/>
      <c r="R230" s="122"/>
      <c r="S230" s="122"/>
      <c r="T230" s="122"/>
      <c r="U230" s="123"/>
      <c r="V230" s="1"/>
      <c r="W230" s="124"/>
      <c r="X230" s="114"/>
      <c r="Y230" s="92"/>
      <c r="Z230" s="92"/>
      <c r="AA230" s="92"/>
      <c r="AB230" s="92"/>
      <c r="AC230" s="92"/>
      <c r="AD230" s="92"/>
      <c r="AE230" s="92"/>
      <c r="AF230" s="92"/>
      <c r="AG230" s="92"/>
    </row>
    <row r="231" ht="24.75" customHeight="1">
      <c r="A231" s="91"/>
      <c r="B231" s="111"/>
      <c r="C231" s="125"/>
      <c r="D231" s="120"/>
      <c r="E231" s="126"/>
      <c r="F231" s="126"/>
      <c r="G231" s="126"/>
      <c r="H231" s="126"/>
      <c r="I231" s="126"/>
      <c r="J231" s="1"/>
      <c r="K231" s="127"/>
      <c r="L231" s="114"/>
      <c r="M231" s="1"/>
      <c r="N231" s="111"/>
      <c r="O231" s="125"/>
      <c r="P231" s="120"/>
      <c r="Q231" s="126"/>
      <c r="R231" s="126"/>
      <c r="S231" s="126"/>
      <c r="T231" s="126"/>
      <c r="U231" s="126"/>
      <c r="V231" s="1"/>
      <c r="W231" s="127"/>
      <c r="X231" s="114"/>
      <c r="Y231" s="92"/>
      <c r="Z231" s="92"/>
      <c r="AA231" s="92"/>
      <c r="AB231" s="92"/>
      <c r="AC231" s="92"/>
      <c r="AD231" s="92"/>
      <c r="AE231" s="92"/>
      <c r="AF231" s="92"/>
      <c r="AG231" s="92"/>
    </row>
    <row r="232" ht="24.75" customHeight="1">
      <c r="A232" s="91"/>
      <c r="B232" s="111"/>
      <c r="C232" s="1"/>
      <c r="D232" s="120"/>
      <c r="E232" s="126"/>
      <c r="F232" s="126"/>
      <c r="G232" s="126"/>
      <c r="H232" s="126"/>
      <c r="I232" s="126"/>
      <c r="J232" s="1"/>
      <c r="K232" s="125"/>
      <c r="L232" s="114"/>
      <c r="M232" s="1"/>
      <c r="N232" s="111"/>
      <c r="O232" s="1"/>
      <c r="P232" s="120"/>
      <c r="Q232" s="126"/>
      <c r="R232" s="126"/>
      <c r="S232" s="126"/>
      <c r="T232" s="126"/>
      <c r="U232" s="126"/>
      <c r="V232" s="1"/>
      <c r="W232" s="125"/>
      <c r="X232" s="114"/>
      <c r="Y232" s="92"/>
      <c r="Z232" s="92"/>
      <c r="AA232" s="92"/>
      <c r="AB232" s="92"/>
      <c r="AC232" s="92"/>
      <c r="AD232" s="92"/>
      <c r="AE232" s="92"/>
      <c r="AF232" s="92"/>
      <c r="AG232" s="92"/>
    </row>
    <row r="233" ht="24.75" customHeight="1">
      <c r="A233" s="91"/>
      <c r="B233" s="111"/>
      <c r="C233" s="115" t="s">
        <v>75</v>
      </c>
      <c r="D233" s="120"/>
      <c r="E233" s="126"/>
      <c r="F233" s="126"/>
      <c r="G233" s="126"/>
      <c r="H233" s="126"/>
      <c r="I233" s="126"/>
      <c r="J233" s="1"/>
      <c r="K233" s="1"/>
      <c r="L233" s="114"/>
      <c r="M233" s="1"/>
      <c r="N233" s="111"/>
      <c r="O233" s="115" t="s">
        <v>75</v>
      </c>
      <c r="P233" s="120"/>
      <c r="Q233" s="126"/>
      <c r="R233" s="126"/>
      <c r="S233" s="126"/>
      <c r="T233" s="126"/>
      <c r="U233" s="126"/>
      <c r="V233" s="1"/>
      <c r="W233" s="1"/>
      <c r="X233" s="114"/>
      <c r="Y233" s="92"/>
      <c r="Z233" s="92"/>
      <c r="AA233" s="92"/>
      <c r="AB233" s="92"/>
      <c r="AC233" s="92"/>
      <c r="AD233" s="92"/>
      <c r="AE233" s="92"/>
      <c r="AF233" s="92"/>
      <c r="AG233" s="92"/>
    </row>
    <row r="234" ht="24.75" customHeight="1">
      <c r="A234" s="91"/>
      <c r="B234" s="128"/>
      <c r="C234" s="119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14"/>
      <c r="M234" s="1"/>
      <c r="N234" s="128"/>
      <c r="O234" s="119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14"/>
      <c r="Y234" s="92"/>
      <c r="Z234" s="92"/>
      <c r="AA234" s="92"/>
      <c r="AB234" s="92"/>
      <c r="AC234" s="92"/>
      <c r="AD234" s="92"/>
      <c r="AE234" s="92"/>
      <c r="AF234" s="92"/>
      <c r="AG234" s="92"/>
    </row>
    <row r="235" ht="24.75" customHeight="1">
      <c r="A235" s="91">
        <v>1.0</v>
      </c>
      <c r="B235" s="128"/>
      <c r="C235" s="125"/>
      <c r="D235" s="1"/>
      <c r="E235" s="116" t="str">
        <f>$AG$30</f>
        <v> FRANCISCO JR-SEP </v>
      </c>
      <c r="F235" s="117"/>
      <c r="G235" s="117"/>
      <c r="H235" s="117"/>
      <c r="I235" s="118"/>
      <c r="J235" s="1"/>
      <c r="K235" s="1"/>
      <c r="L235" s="114"/>
      <c r="M235" s="1"/>
      <c r="N235" s="128"/>
      <c r="O235" s="125"/>
      <c r="P235" s="1"/>
      <c r="Q235" s="116" t="str">
        <f>$AG$31</f>
        <v> ARTHURZINHO-CMSP </v>
      </c>
      <c r="R235" s="117"/>
      <c r="S235" s="117"/>
      <c r="T235" s="117"/>
      <c r="U235" s="118"/>
      <c r="V235" s="1"/>
      <c r="W235" s="1"/>
      <c r="X235" s="114"/>
      <c r="Y235" s="92"/>
      <c r="Z235" s="92"/>
      <c r="AA235" s="92"/>
      <c r="AB235" s="92"/>
      <c r="AC235" s="92"/>
      <c r="AD235" s="92"/>
      <c r="AE235" s="92"/>
      <c r="AF235" s="92"/>
      <c r="AG235" s="92"/>
    </row>
    <row r="236" ht="24.75" customHeight="1">
      <c r="A236" s="91">
        <v>1.0</v>
      </c>
      <c r="B236" s="128"/>
      <c r="C236" s="1"/>
      <c r="D236" s="1"/>
      <c r="E236" s="121"/>
      <c r="F236" s="122"/>
      <c r="G236" s="122"/>
      <c r="H236" s="122"/>
      <c r="I236" s="123"/>
      <c r="J236" s="1"/>
      <c r="K236" s="124"/>
      <c r="L236" s="114"/>
      <c r="M236" s="1"/>
      <c r="N236" s="128"/>
      <c r="O236" s="1"/>
      <c r="P236" s="1"/>
      <c r="Q236" s="121"/>
      <c r="R236" s="122"/>
      <c r="S236" s="122"/>
      <c r="T236" s="122"/>
      <c r="U236" s="123"/>
      <c r="V236" s="1"/>
      <c r="W236" s="124"/>
      <c r="X236" s="114"/>
      <c r="Y236" s="92"/>
      <c r="Z236" s="92"/>
      <c r="AA236" s="92"/>
      <c r="AB236" s="92"/>
      <c r="AC236" s="92"/>
      <c r="AD236" s="92"/>
      <c r="AE236" s="92"/>
      <c r="AF236" s="92"/>
      <c r="AG236" s="92"/>
    </row>
    <row r="237" ht="24.75" customHeight="1">
      <c r="A237" s="91"/>
      <c r="B237" s="128"/>
      <c r="C237" s="115" t="s">
        <v>71</v>
      </c>
      <c r="D237" s="1"/>
      <c r="E237" s="126"/>
      <c r="F237" s="126"/>
      <c r="G237" s="126"/>
      <c r="H237" s="126"/>
      <c r="I237" s="126"/>
      <c r="J237" s="1"/>
      <c r="K237" s="127"/>
      <c r="L237" s="114"/>
      <c r="M237" s="1"/>
      <c r="N237" s="128"/>
      <c r="O237" s="115" t="s">
        <v>71</v>
      </c>
      <c r="P237" s="1"/>
      <c r="Q237" s="126"/>
      <c r="R237" s="126"/>
      <c r="S237" s="126"/>
      <c r="T237" s="126"/>
      <c r="U237" s="126"/>
      <c r="V237" s="1"/>
      <c r="W237" s="127"/>
      <c r="X237" s="114"/>
      <c r="Y237" s="92"/>
      <c r="Z237" s="92"/>
      <c r="AA237" s="92"/>
      <c r="AB237" s="92"/>
      <c r="AC237" s="92"/>
      <c r="AD237" s="92"/>
      <c r="AE237" s="92"/>
      <c r="AF237" s="92"/>
      <c r="AG237" s="92"/>
    </row>
    <row r="238" ht="24.75" customHeight="1">
      <c r="A238" s="91"/>
      <c r="B238" s="128"/>
      <c r="C238" s="119">
        <f>$AE$30</f>
        <v>5</v>
      </c>
      <c r="D238" s="1"/>
      <c r="E238" s="126"/>
      <c r="F238" s="126"/>
      <c r="G238" s="126"/>
      <c r="H238" s="126"/>
      <c r="I238" s="126"/>
      <c r="J238" s="1"/>
      <c r="K238" s="125"/>
      <c r="L238" s="114"/>
      <c r="M238" s="1"/>
      <c r="N238" s="128"/>
      <c r="O238" s="119">
        <f>$AE$31</f>
        <v>3</v>
      </c>
      <c r="P238" s="1"/>
      <c r="Q238" s="126"/>
      <c r="R238" s="126"/>
      <c r="S238" s="126"/>
      <c r="T238" s="126"/>
      <c r="U238" s="126"/>
      <c r="V238" s="1"/>
      <c r="W238" s="125"/>
      <c r="X238" s="114"/>
      <c r="Y238" s="92"/>
      <c r="Z238" s="92"/>
      <c r="AA238" s="92"/>
      <c r="AB238" s="92"/>
      <c r="AC238" s="92"/>
      <c r="AD238" s="92"/>
      <c r="AE238" s="92"/>
      <c r="AF238" s="92"/>
      <c r="AG238" s="92"/>
    </row>
    <row r="239" ht="24.75" customHeight="1">
      <c r="A239" s="91"/>
      <c r="B239" s="128"/>
      <c r="C239" s="125"/>
      <c r="D239" s="1"/>
      <c r="E239" s="126"/>
      <c r="F239" s="126"/>
      <c r="G239" s="126"/>
      <c r="H239" s="126"/>
      <c r="I239" s="126"/>
      <c r="J239" s="1"/>
      <c r="K239" s="1"/>
      <c r="L239" s="114"/>
      <c r="M239" s="1"/>
      <c r="N239" s="128"/>
      <c r="O239" s="125"/>
      <c r="P239" s="1"/>
      <c r="Q239" s="126"/>
      <c r="R239" s="126"/>
      <c r="S239" s="126"/>
      <c r="T239" s="126"/>
      <c r="U239" s="126"/>
      <c r="V239" s="1"/>
      <c r="W239" s="1"/>
      <c r="X239" s="114"/>
      <c r="Y239" s="92"/>
      <c r="Z239" s="92"/>
      <c r="AA239" s="92"/>
      <c r="AB239" s="92"/>
      <c r="AC239" s="92"/>
      <c r="AD239" s="92"/>
      <c r="AE239" s="92"/>
      <c r="AF239" s="92"/>
      <c r="AG239" s="92"/>
    </row>
    <row r="240" ht="24.75" customHeight="1">
      <c r="A240" s="91"/>
      <c r="B240" s="129"/>
      <c r="C240" s="130"/>
      <c r="D240" s="130"/>
      <c r="E240" s="130"/>
      <c r="F240" s="130"/>
      <c r="G240" s="130"/>
      <c r="H240" s="130"/>
      <c r="I240" s="130"/>
      <c r="J240" s="130"/>
      <c r="K240" s="130"/>
      <c r="L240" s="131"/>
      <c r="M240" s="1"/>
      <c r="N240" s="129"/>
      <c r="O240" s="130"/>
      <c r="P240" s="130"/>
      <c r="Q240" s="130"/>
      <c r="R240" s="130"/>
      <c r="S240" s="130"/>
      <c r="T240" s="130"/>
      <c r="U240" s="130"/>
      <c r="V240" s="130"/>
      <c r="W240" s="130"/>
      <c r="X240" s="131"/>
      <c r="Y240" s="92"/>
      <c r="Z240" s="92"/>
      <c r="AA240" s="92"/>
      <c r="AB240" s="92"/>
      <c r="AC240" s="92"/>
      <c r="AD240" s="92"/>
      <c r="AE240" s="92"/>
      <c r="AF240" s="92"/>
      <c r="AG240" s="92"/>
    </row>
    <row r="241" ht="24.75" customHeight="1">
      <c r="A241" s="9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92"/>
      <c r="Z241" s="92"/>
      <c r="AA241" s="92"/>
      <c r="AB241" s="92"/>
      <c r="AC241" s="92"/>
      <c r="AD241" s="92"/>
      <c r="AE241" s="92"/>
      <c r="AF241" s="92"/>
      <c r="AG241" s="92"/>
    </row>
    <row r="242" ht="24.75" customHeight="1">
      <c r="A242" s="91"/>
      <c r="B242" s="94"/>
      <c r="C242" s="95" t="s">
        <v>67</v>
      </c>
      <c r="D242" s="96"/>
      <c r="E242" s="96"/>
      <c r="F242" s="96"/>
      <c r="G242" s="96"/>
      <c r="H242" s="96"/>
      <c r="I242" s="96"/>
      <c r="J242" s="96"/>
      <c r="K242" s="97" t="s">
        <v>68</v>
      </c>
      <c r="L242" s="98"/>
      <c r="M242" s="1"/>
      <c r="N242" s="94"/>
      <c r="O242" s="95" t="s">
        <v>67</v>
      </c>
      <c r="P242" s="96"/>
      <c r="Q242" s="96"/>
      <c r="R242" s="96"/>
      <c r="S242" s="96"/>
      <c r="T242" s="96"/>
      <c r="U242" s="96"/>
      <c r="V242" s="96"/>
      <c r="W242" s="97" t="s">
        <v>68</v>
      </c>
      <c r="X242" s="98"/>
      <c r="Y242" s="92"/>
      <c r="Z242" s="92"/>
      <c r="AA242" s="92"/>
      <c r="AB242" s="92"/>
      <c r="AC242" s="92"/>
      <c r="AD242" s="92"/>
      <c r="AE242" s="92"/>
      <c r="AF242" s="92"/>
      <c r="AG242" s="92"/>
    </row>
    <row r="243" ht="24.75" customHeight="1">
      <c r="A243" s="102"/>
      <c r="B243" s="103"/>
      <c r="C243" s="104" t="str">
        <f>$AA$32</f>
        <v>F.P.F.M. - Taça São Paulo - 2026</v>
      </c>
      <c r="D243" s="105"/>
      <c r="E243" s="105"/>
      <c r="F243" s="105"/>
      <c r="G243" s="105"/>
      <c r="H243" s="105"/>
      <c r="I243" s="105"/>
      <c r="J243" s="105"/>
      <c r="K243" s="106" t="str">
        <f>$AB$32</f>
        <v>Adulto -3ª Divisão - Círculo Militar</v>
      </c>
      <c r="L243" s="107"/>
      <c r="M243" s="108"/>
      <c r="N243" s="109"/>
      <c r="O243" s="104" t="str">
        <f>$AA$33</f>
        <v>F.P.F.M. - Taça São Paulo - 2026</v>
      </c>
      <c r="P243" s="105"/>
      <c r="Q243" s="105"/>
      <c r="R243" s="105"/>
      <c r="S243" s="105"/>
      <c r="T243" s="105"/>
      <c r="U243" s="105"/>
      <c r="V243" s="105"/>
      <c r="W243" s="106" t="str">
        <f>$AB$33</f>
        <v>Adulto -3ª Divisão - Círculo Militar</v>
      </c>
      <c r="X243" s="107"/>
      <c r="Y243" s="110"/>
      <c r="Z243" s="110"/>
      <c r="AA243" s="110"/>
      <c r="AB243" s="110"/>
      <c r="AC243" s="110"/>
      <c r="AD243" s="110"/>
      <c r="AE243" s="110"/>
      <c r="AF243" s="110"/>
      <c r="AG243" s="110"/>
    </row>
    <row r="244" ht="24.75" customHeight="1">
      <c r="A244" s="91"/>
      <c r="B244" s="111"/>
      <c r="C244" s="112"/>
      <c r="D244" s="112"/>
      <c r="E244" s="113"/>
      <c r="F244" s="113"/>
      <c r="G244" s="113"/>
      <c r="H244" s="113"/>
      <c r="I244" s="113"/>
      <c r="J244" s="1"/>
      <c r="K244" s="1"/>
      <c r="L244" s="114"/>
      <c r="M244" s="1"/>
      <c r="N244" s="111"/>
      <c r="O244" s="112"/>
      <c r="P244" s="112"/>
      <c r="Q244" s="113"/>
      <c r="R244" s="113"/>
      <c r="S244" s="113"/>
      <c r="T244" s="113"/>
      <c r="U244" s="113"/>
      <c r="V244" s="1"/>
      <c r="W244" s="1"/>
      <c r="X244" s="114"/>
      <c r="Y244" s="92"/>
      <c r="Z244" s="92"/>
      <c r="AA244" s="92"/>
      <c r="AB244" s="92"/>
      <c r="AC244" s="92"/>
      <c r="AD244" s="92"/>
      <c r="AE244" s="92"/>
      <c r="AF244" s="92"/>
      <c r="AG244" s="92"/>
    </row>
    <row r="245" ht="24.75" customHeight="1">
      <c r="A245" s="91">
        <v>1.0</v>
      </c>
      <c r="B245" s="111"/>
      <c r="C245" s="115" t="s">
        <v>74</v>
      </c>
      <c r="D245" s="112"/>
      <c r="E245" s="116" t="str">
        <f>$AF$32</f>
        <v> BRUNO VASC.-SPFC </v>
      </c>
      <c r="F245" s="117"/>
      <c r="G245" s="117"/>
      <c r="H245" s="117"/>
      <c r="I245" s="118"/>
      <c r="J245" s="1"/>
      <c r="K245" s="1"/>
      <c r="L245" s="114"/>
      <c r="M245" s="1"/>
      <c r="N245" s="111"/>
      <c r="O245" s="115" t="s">
        <v>74</v>
      </c>
      <c r="P245" s="112"/>
      <c r="Q245" s="116" t="str">
        <f>$AF$33</f>
        <v> DUDA-SPFC </v>
      </c>
      <c r="R245" s="117"/>
      <c r="S245" s="117"/>
      <c r="T245" s="117"/>
      <c r="U245" s="118"/>
      <c r="V245" s="1"/>
      <c r="W245" s="1"/>
      <c r="X245" s="114"/>
      <c r="Y245" s="92"/>
      <c r="Z245" s="92"/>
      <c r="AA245" s="92"/>
      <c r="AB245" s="92"/>
      <c r="AC245" s="92"/>
      <c r="AD245" s="92"/>
      <c r="AE245" s="92"/>
      <c r="AF245" s="92"/>
      <c r="AG245" s="92"/>
    </row>
    <row r="246" ht="24.75" customHeight="1">
      <c r="A246" s="91">
        <v>1.0</v>
      </c>
      <c r="B246" s="111"/>
      <c r="C246" s="119">
        <f>$AC$32</f>
        <v>1</v>
      </c>
      <c r="D246" s="120"/>
      <c r="E246" s="121"/>
      <c r="F246" s="122"/>
      <c r="G246" s="122"/>
      <c r="H246" s="122"/>
      <c r="I246" s="123"/>
      <c r="J246" s="1"/>
      <c r="K246" s="124"/>
      <c r="L246" s="114"/>
      <c r="M246" s="1"/>
      <c r="N246" s="111"/>
      <c r="O246" s="119">
        <f>$AC$33</f>
        <v>1</v>
      </c>
      <c r="P246" s="120"/>
      <c r="Q246" s="121"/>
      <c r="R246" s="122"/>
      <c r="S246" s="122"/>
      <c r="T246" s="122"/>
      <c r="U246" s="123"/>
      <c r="V246" s="1"/>
      <c r="W246" s="124"/>
      <c r="X246" s="114"/>
      <c r="Y246" s="92"/>
      <c r="Z246" s="92"/>
      <c r="AA246" s="92"/>
      <c r="AB246" s="92"/>
      <c r="AC246" s="92"/>
      <c r="AD246" s="92"/>
      <c r="AE246" s="92"/>
      <c r="AF246" s="92"/>
      <c r="AG246" s="92"/>
    </row>
    <row r="247" ht="24.75" customHeight="1">
      <c r="A247" s="91"/>
      <c r="B247" s="111"/>
      <c r="C247" s="125"/>
      <c r="D247" s="120"/>
      <c r="E247" s="126"/>
      <c r="F247" s="126"/>
      <c r="G247" s="126"/>
      <c r="H247" s="126"/>
      <c r="I247" s="126"/>
      <c r="J247" s="1"/>
      <c r="K247" s="127"/>
      <c r="L247" s="114"/>
      <c r="M247" s="1"/>
      <c r="N247" s="111"/>
      <c r="O247" s="125"/>
      <c r="P247" s="120"/>
      <c r="Q247" s="126"/>
      <c r="R247" s="126"/>
      <c r="S247" s="126"/>
      <c r="T247" s="126"/>
      <c r="U247" s="126"/>
      <c r="V247" s="1"/>
      <c r="W247" s="127"/>
      <c r="X247" s="114"/>
      <c r="Y247" s="92"/>
      <c r="Z247" s="92"/>
      <c r="AA247" s="92"/>
      <c r="AB247" s="92"/>
      <c r="AC247" s="92"/>
      <c r="AD247" s="92"/>
      <c r="AE247" s="92"/>
      <c r="AF247" s="92"/>
      <c r="AG247" s="92"/>
    </row>
    <row r="248" ht="24.75" customHeight="1">
      <c r="A248" s="91"/>
      <c r="B248" s="111"/>
      <c r="C248" s="1"/>
      <c r="D248" s="120"/>
      <c r="E248" s="126"/>
      <c r="F248" s="126"/>
      <c r="G248" s="126"/>
      <c r="H248" s="126"/>
      <c r="I248" s="126"/>
      <c r="J248" s="1"/>
      <c r="K248" s="125"/>
      <c r="L248" s="114"/>
      <c r="M248" s="1"/>
      <c r="N248" s="111"/>
      <c r="O248" s="1"/>
      <c r="P248" s="120"/>
      <c r="Q248" s="126"/>
      <c r="R248" s="126"/>
      <c r="S248" s="126"/>
      <c r="T248" s="126"/>
      <c r="U248" s="126"/>
      <c r="V248" s="1"/>
      <c r="W248" s="125"/>
      <c r="X248" s="114"/>
      <c r="Y248" s="92"/>
      <c r="Z248" s="92"/>
      <c r="AA248" s="92"/>
      <c r="AB248" s="92"/>
      <c r="AC248" s="92"/>
      <c r="AD248" s="92"/>
      <c r="AE248" s="92"/>
      <c r="AF248" s="92"/>
      <c r="AG248" s="92"/>
    </row>
    <row r="249" ht="24.75" customHeight="1">
      <c r="A249" s="91"/>
      <c r="B249" s="111"/>
      <c r="C249" s="115" t="s">
        <v>75</v>
      </c>
      <c r="D249" s="120"/>
      <c r="E249" s="126"/>
      <c r="F249" s="126"/>
      <c r="G249" s="126"/>
      <c r="H249" s="126"/>
      <c r="I249" s="126"/>
      <c r="J249" s="1"/>
      <c r="K249" s="1"/>
      <c r="L249" s="114"/>
      <c r="M249" s="1"/>
      <c r="N249" s="111"/>
      <c r="O249" s="115" t="s">
        <v>75</v>
      </c>
      <c r="P249" s="120"/>
      <c r="Q249" s="126"/>
      <c r="R249" s="126"/>
      <c r="S249" s="126"/>
      <c r="T249" s="126"/>
      <c r="U249" s="126"/>
      <c r="V249" s="1"/>
      <c r="W249" s="1"/>
      <c r="X249" s="114"/>
      <c r="Y249" s="92"/>
      <c r="Z249" s="92"/>
      <c r="AA249" s="92"/>
      <c r="AB249" s="92"/>
      <c r="AC249" s="92"/>
      <c r="AD249" s="92"/>
      <c r="AE249" s="92"/>
      <c r="AF249" s="92"/>
      <c r="AG249" s="92"/>
    </row>
    <row r="250" ht="24.75" customHeight="1">
      <c r="A250" s="91"/>
      <c r="B250" s="128"/>
      <c r="C250" s="119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14"/>
      <c r="M250" s="1"/>
      <c r="N250" s="128"/>
      <c r="O250" s="119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14"/>
      <c r="Y250" s="92"/>
      <c r="Z250" s="92"/>
      <c r="AA250" s="92"/>
      <c r="AB250" s="92"/>
      <c r="AC250" s="92"/>
      <c r="AD250" s="92"/>
      <c r="AE250" s="92"/>
      <c r="AF250" s="92"/>
      <c r="AG250" s="92"/>
    </row>
    <row r="251" ht="24.75" customHeight="1">
      <c r="A251" s="91">
        <v>1.0</v>
      </c>
      <c r="B251" s="128"/>
      <c r="C251" s="125"/>
      <c r="D251" s="1"/>
      <c r="E251" s="116" t="str">
        <f>$AG$32</f>
        <v> DI CICCO-SEP </v>
      </c>
      <c r="F251" s="117"/>
      <c r="G251" s="117"/>
      <c r="H251" s="117"/>
      <c r="I251" s="118"/>
      <c r="J251" s="1"/>
      <c r="K251" s="1"/>
      <c r="L251" s="114"/>
      <c r="M251" s="1"/>
      <c r="N251" s="128"/>
      <c r="O251" s="125"/>
      <c r="P251" s="1"/>
      <c r="Q251" s="116" t="str">
        <f>$AG$33</f>
        <v> RAFAEL SANTOS-CMSP </v>
      </c>
      <c r="R251" s="117"/>
      <c r="S251" s="117"/>
      <c r="T251" s="117"/>
      <c r="U251" s="118"/>
      <c r="V251" s="1"/>
      <c r="W251" s="1"/>
      <c r="X251" s="114"/>
      <c r="Y251" s="92"/>
      <c r="Z251" s="92"/>
      <c r="AA251" s="92"/>
      <c r="AB251" s="92"/>
      <c r="AC251" s="92"/>
      <c r="AD251" s="92"/>
      <c r="AE251" s="92"/>
      <c r="AF251" s="92"/>
      <c r="AG251" s="92"/>
    </row>
    <row r="252" ht="24.75" customHeight="1">
      <c r="A252" s="91">
        <v>1.0</v>
      </c>
      <c r="B252" s="128"/>
      <c r="C252" s="1"/>
      <c r="D252" s="1"/>
      <c r="E252" s="121"/>
      <c r="F252" s="122"/>
      <c r="G252" s="122"/>
      <c r="H252" s="122"/>
      <c r="I252" s="123"/>
      <c r="J252" s="1"/>
      <c r="K252" s="124"/>
      <c r="L252" s="114"/>
      <c r="M252" s="1"/>
      <c r="N252" s="128"/>
      <c r="O252" s="1"/>
      <c r="P252" s="1"/>
      <c r="Q252" s="121"/>
      <c r="R252" s="122"/>
      <c r="S252" s="122"/>
      <c r="T252" s="122"/>
      <c r="U252" s="123"/>
      <c r="V252" s="1"/>
      <c r="W252" s="124"/>
      <c r="X252" s="114"/>
      <c r="Y252" s="92"/>
      <c r="Z252" s="92"/>
      <c r="AA252" s="92"/>
      <c r="AB252" s="92"/>
      <c r="AC252" s="92"/>
      <c r="AD252" s="92"/>
      <c r="AE252" s="92"/>
      <c r="AF252" s="92"/>
      <c r="AG252" s="92"/>
    </row>
    <row r="253" ht="24.75" customHeight="1">
      <c r="A253" s="91"/>
      <c r="B253" s="128"/>
      <c r="C253" s="115" t="s">
        <v>71</v>
      </c>
      <c r="D253" s="1"/>
      <c r="E253" s="126"/>
      <c r="F253" s="126"/>
      <c r="G253" s="126"/>
      <c r="H253" s="126"/>
      <c r="I253" s="126"/>
      <c r="J253" s="1"/>
      <c r="K253" s="127"/>
      <c r="L253" s="114"/>
      <c r="M253" s="1"/>
      <c r="N253" s="128"/>
      <c r="O253" s="115" t="s">
        <v>71</v>
      </c>
      <c r="P253" s="1"/>
      <c r="Q253" s="126"/>
      <c r="R253" s="126"/>
      <c r="S253" s="126"/>
      <c r="T253" s="126"/>
      <c r="U253" s="126"/>
      <c r="V253" s="1"/>
      <c r="W253" s="127"/>
      <c r="X253" s="114"/>
      <c r="Y253" s="92"/>
      <c r="Z253" s="92"/>
      <c r="AA253" s="92"/>
      <c r="AB253" s="92"/>
      <c r="AC253" s="92"/>
      <c r="AD253" s="92"/>
      <c r="AE253" s="92"/>
      <c r="AF253" s="92"/>
      <c r="AG253" s="92"/>
    </row>
    <row r="254" ht="24.75" customHeight="1">
      <c r="A254" s="91"/>
      <c r="B254" s="128"/>
      <c r="C254" s="119">
        <f>$AE$32</f>
        <v>3</v>
      </c>
      <c r="D254" s="1"/>
      <c r="E254" s="126"/>
      <c r="F254" s="126"/>
      <c r="G254" s="126"/>
      <c r="H254" s="126"/>
      <c r="I254" s="126"/>
      <c r="J254" s="1"/>
      <c r="K254" s="125"/>
      <c r="L254" s="114"/>
      <c r="M254" s="1"/>
      <c r="N254" s="128"/>
      <c r="O254" s="119">
        <f>$AE$33</f>
        <v>2</v>
      </c>
      <c r="P254" s="1"/>
      <c r="Q254" s="126"/>
      <c r="R254" s="126"/>
      <c r="S254" s="126"/>
      <c r="T254" s="126"/>
      <c r="U254" s="126"/>
      <c r="V254" s="1"/>
      <c r="W254" s="125"/>
      <c r="X254" s="114"/>
      <c r="Y254" s="92"/>
      <c r="Z254" s="92"/>
      <c r="AA254" s="92"/>
      <c r="AB254" s="92"/>
      <c r="AC254" s="92"/>
      <c r="AD254" s="92"/>
      <c r="AE254" s="92"/>
      <c r="AF254" s="92"/>
      <c r="AG254" s="92"/>
    </row>
    <row r="255" ht="24.75" customHeight="1">
      <c r="A255" s="91"/>
      <c r="B255" s="128"/>
      <c r="C255" s="125"/>
      <c r="D255" s="1"/>
      <c r="E255" s="126"/>
      <c r="F255" s="126"/>
      <c r="G255" s="126"/>
      <c r="H255" s="126"/>
      <c r="I255" s="126"/>
      <c r="J255" s="1"/>
      <c r="K255" s="1"/>
      <c r="L255" s="114"/>
      <c r="M255" s="1"/>
      <c r="N255" s="128"/>
      <c r="O255" s="125"/>
      <c r="P255" s="1"/>
      <c r="Q255" s="126"/>
      <c r="R255" s="126"/>
      <c r="S255" s="126"/>
      <c r="T255" s="126"/>
      <c r="U255" s="126"/>
      <c r="V255" s="1"/>
      <c r="W255" s="1"/>
      <c r="X255" s="114"/>
      <c r="Y255" s="92"/>
      <c r="Z255" s="92"/>
      <c r="AA255" s="92"/>
      <c r="AB255" s="92"/>
      <c r="AC255" s="92"/>
      <c r="AD255" s="92"/>
      <c r="AE255" s="92"/>
      <c r="AF255" s="92"/>
      <c r="AG255" s="92"/>
    </row>
    <row r="256" ht="24.75" customHeight="1">
      <c r="A256" s="91"/>
      <c r="B256" s="129"/>
      <c r="C256" s="130"/>
      <c r="D256" s="130"/>
      <c r="E256" s="130"/>
      <c r="F256" s="130"/>
      <c r="G256" s="130"/>
      <c r="H256" s="130"/>
      <c r="I256" s="130"/>
      <c r="J256" s="130"/>
      <c r="K256" s="130"/>
      <c r="L256" s="131"/>
      <c r="M256" s="1"/>
      <c r="N256" s="129"/>
      <c r="O256" s="130"/>
      <c r="P256" s="130"/>
      <c r="Q256" s="130"/>
      <c r="R256" s="130"/>
      <c r="S256" s="130"/>
      <c r="T256" s="130"/>
      <c r="U256" s="130"/>
      <c r="V256" s="130"/>
      <c r="W256" s="130"/>
      <c r="X256" s="131"/>
      <c r="Y256" s="92"/>
      <c r="Z256" s="92"/>
      <c r="AA256" s="92"/>
      <c r="AB256" s="92"/>
      <c r="AC256" s="92"/>
      <c r="AD256" s="92"/>
      <c r="AE256" s="92"/>
      <c r="AF256" s="92"/>
      <c r="AG256" s="92"/>
    </row>
    <row r="257" ht="24.75" customHeight="1">
      <c r="A257" s="91"/>
      <c r="Y257" s="92"/>
      <c r="Z257" s="92"/>
      <c r="AA257" s="92"/>
      <c r="AB257" s="92"/>
      <c r="AC257" s="92"/>
      <c r="AD257" s="92"/>
      <c r="AE257" s="92"/>
      <c r="AF257" s="92"/>
      <c r="AG257" s="92"/>
    </row>
    <row r="258" ht="24.75" customHeight="1">
      <c r="A258" s="91"/>
      <c r="B258" s="94"/>
      <c r="C258" s="95" t="s">
        <v>67</v>
      </c>
      <c r="D258" s="96"/>
      <c r="E258" s="96"/>
      <c r="F258" s="96"/>
      <c r="G258" s="96"/>
      <c r="H258" s="96"/>
      <c r="I258" s="96"/>
      <c r="J258" s="96"/>
      <c r="K258" s="97" t="s">
        <v>68</v>
      </c>
      <c r="L258" s="98"/>
      <c r="M258" s="1"/>
      <c r="N258" s="94"/>
      <c r="O258" s="95" t="s">
        <v>67</v>
      </c>
      <c r="P258" s="96"/>
      <c r="Q258" s="96"/>
      <c r="R258" s="96"/>
      <c r="S258" s="96"/>
      <c r="T258" s="96"/>
      <c r="U258" s="96"/>
      <c r="V258" s="96"/>
      <c r="W258" s="97" t="s">
        <v>68</v>
      </c>
      <c r="X258" s="98"/>
      <c r="Y258" s="92"/>
      <c r="Z258" s="92"/>
      <c r="AA258" s="92"/>
      <c r="AB258" s="92"/>
      <c r="AC258" s="92"/>
      <c r="AD258" s="92"/>
      <c r="AE258" s="92"/>
      <c r="AF258" s="92"/>
      <c r="AG258" s="92"/>
    </row>
    <row r="259" ht="24.75" customHeight="1">
      <c r="A259" s="102"/>
      <c r="B259" s="103"/>
      <c r="C259" s="104" t="str">
        <f>$AA$34</f>
        <v>F.P.F.M. - Taça São Paulo - 2026</v>
      </c>
      <c r="D259" s="105"/>
      <c r="E259" s="105"/>
      <c r="F259" s="105"/>
      <c r="G259" s="105"/>
      <c r="H259" s="105"/>
      <c r="I259" s="105"/>
      <c r="J259" s="105"/>
      <c r="K259" s="106" t="str">
        <f>$AB$34</f>
        <v>Adulto -3ª Divisão - Círculo Militar</v>
      </c>
      <c r="L259" s="107"/>
      <c r="M259" s="108"/>
      <c r="N259" s="109"/>
      <c r="O259" s="104" t="str">
        <f>$AA$35</f>
        <v>F.P.F.M. - Taça São Paulo - 2026</v>
      </c>
      <c r="P259" s="105"/>
      <c r="Q259" s="105"/>
      <c r="R259" s="105"/>
      <c r="S259" s="105"/>
      <c r="T259" s="105"/>
      <c r="U259" s="105"/>
      <c r="V259" s="105"/>
      <c r="W259" s="106" t="str">
        <f>$AB$35</f>
        <v>Adulto -3ª Divisão - Círculo Militar</v>
      </c>
      <c r="X259" s="107"/>
      <c r="Y259" s="110"/>
      <c r="Z259" s="110"/>
      <c r="AA259" s="110"/>
      <c r="AB259" s="110"/>
      <c r="AC259" s="110"/>
      <c r="AD259" s="110"/>
      <c r="AE259" s="110"/>
      <c r="AF259" s="110"/>
      <c r="AG259" s="110"/>
    </row>
    <row r="260" ht="24.75" customHeight="1">
      <c r="A260" s="91"/>
      <c r="B260" s="111"/>
      <c r="C260" s="112"/>
      <c r="D260" s="112"/>
      <c r="E260" s="113"/>
      <c r="F260" s="113"/>
      <c r="G260" s="113"/>
      <c r="H260" s="113"/>
      <c r="I260" s="113"/>
      <c r="J260" s="1"/>
      <c r="K260" s="1"/>
      <c r="L260" s="114"/>
      <c r="M260" s="1"/>
      <c r="N260" s="111"/>
      <c r="O260" s="112"/>
      <c r="P260" s="112"/>
      <c r="Q260" s="113"/>
      <c r="R260" s="113"/>
      <c r="S260" s="113"/>
      <c r="T260" s="113"/>
      <c r="U260" s="113"/>
      <c r="V260" s="1"/>
      <c r="W260" s="1"/>
      <c r="X260" s="114"/>
      <c r="Y260" s="92"/>
      <c r="Z260" s="92"/>
      <c r="AA260" s="92"/>
      <c r="AB260" s="92"/>
      <c r="AC260" s="92"/>
      <c r="AD260" s="92"/>
      <c r="AE260" s="92"/>
      <c r="AF260" s="92"/>
      <c r="AG260" s="92"/>
    </row>
    <row r="261" ht="24.75" customHeight="1">
      <c r="A261" s="91">
        <v>1.0</v>
      </c>
      <c r="B261" s="111"/>
      <c r="C261" s="115" t="s">
        <v>74</v>
      </c>
      <c r="D261" s="112"/>
      <c r="E261" s="116" t="str">
        <f>$AF$34</f>
        <v> GUTO-ECSB </v>
      </c>
      <c r="F261" s="117"/>
      <c r="G261" s="117"/>
      <c r="H261" s="117"/>
      <c r="I261" s="118"/>
      <c r="J261" s="1"/>
      <c r="K261" s="1"/>
      <c r="L261" s="114"/>
      <c r="M261" s="1"/>
      <c r="N261" s="111"/>
      <c r="O261" s="115" t="s">
        <v>74</v>
      </c>
      <c r="P261" s="112"/>
      <c r="Q261" s="116" t="str">
        <f>$AF$35</f>
        <v> PC-SPFC </v>
      </c>
      <c r="R261" s="117"/>
      <c r="S261" s="117"/>
      <c r="T261" s="117"/>
      <c r="U261" s="118"/>
      <c r="V261" s="1"/>
      <c r="W261" s="1"/>
      <c r="X261" s="114"/>
      <c r="Y261" s="92"/>
      <c r="Z261" s="92"/>
      <c r="AA261" s="92"/>
      <c r="AB261" s="92"/>
      <c r="AC261" s="92"/>
      <c r="AD261" s="92"/>
      <c r="AE261" s="92"/>
      <c r="AF261" s="92"/>
      <c r="AG261" s="92"/>
    </row>
    <row r="262" ht="24.75" customHeight="1">
      <c r="A262" s="91">
        <v>1.0</v>
      </c>
      <c r="B262" s="111"/>
      <c r="C262" s="119">
        <f>$AC$34</f>
        <v>1</v>
      </c>
      <c r="D262" s="120"/>
      <c r="E262" s="121"/>
      <c r="F262" s="122"/>
      <c r="G262" s="122"/>
      <c r="H262" s="122"/>
      <c r="I262" s="123"/>
      <c r="J262" s="1"/>
      <c r="K262" s="124"/>
      <c r="L262" s="114"/>
      <c r="M262" s="1"/>
      <c r="N262" s="111"/>
      <c r="O262" s="119">
        <f>$AC$35</f>
        <v>1</v>
      </c>
      <c r="P262" s="120"/>
      <c r="Q262" s="121"/>
      <c r="R262" s="122"/>
      <c r="S262" s="122"/>
      <c r="T262" s="122"/>
      <c r="U262" s="123"/>
      <c r="V262" s="1"/>
      <c r="W262" s="124"/>
      <c r="X262" s="114"/>
      <c r="Y262" s="92"/>
      <c r="Z262" s="92"/>
      <c r="AA262" s="92"/>
      <c r="AB262" s="92"/>
      <c r="AC262" s="92"/>
      <c r="AD262" s="92"/>
      <c r="AE262" s="92"/>
      <c r="AF262" s="92"/>
      <c r="AG262" s="92"/>
    </row>
    <row r="263" ht="24.75" customHeight="1">
      <c r="A263" s="91"/>
      <c r="B263" s="111"/>
      <c r="C263" s="125"/>
      <c r="D263" s="120"/>
      <c r="E263" s="126"/>
      <c r="F263" s="126"/>
      <c r="G263" s="126"/>
      <c r="H263" s="126"/>
      <c r="I263" s="126"/>
      <c r="J263" s="1"/>
      <c r="K263" s="127"/>
      <c r="L263" s="114"/>
      <c r="M263" s="1"/>
      <c r="N263" s="111"/>
      <c r="O263" s="125"/>
      <c r="P263" s="120"/>
      <c r="Q263" s="126"/>
      <c r="R263" s="126"/>
      <c r="S263" s="126"/>
      <c r="T263" s="126"/>
      <c r="U263" s="126"/>
      <c r="V263" s="1"/>
      <c r="W263" s="127"/>
      <c r="X263" s="114"/>
      <c r="Y263" s="92"/>
      <c r="Z263" s="92"/>
      <c r="AA263" s="92"/>
      <c r="AB263" s="92"/>
      <c r="AC263" s="92"/>
      <c r="AD263" s="92"/>
      <c r="AE263" s="92"/>
      <c r="AF263" s="92"/>
      <c r="AG263" s="92"/>
    </row>
    <row r="264" ht="24.75" customHeight="1">
      <c r="A264" s="91"/>
      <c r="B264" s="111"/>
      <c r="C264" s="1"/>
      <c r="D264" s="120"/>
      <c r="E264" s="126"/>
      <c r="F264" s="126"/>
      <c r="G264" s="126"/>
      <c r="H264" s="126"/>
      <c r="I264" s="126"/>
      <c r="J264" s="1"/>
      <c r="K264" s="125"/>
      <c r="L264" s="114"/>
      <c r="M264" s="1"/>
      <c r="N264" s="111"/>
      <c r="O264" s="1"/>
      <c r="P264" s="120"/>
      <c r="Q264" s="126"/>
      <c r="R264" s="126"/>
      <c r="S264" s="126"/>
      <c r="T264" s="126"/>
      <c r="U264" s="126"/>
      <c r="V264" s="1"/>
      <c r="W264" s="125"/>
      <c r="X264" s="114"/>
      <c r="Y264" s="92"/>
      <c r="Z264" s="92"/>
      <c r="AA264" s="92"/>
      <c r="AB264" s="92"/>
      <c r="AC264" s="92"/>
      <c r="AD264" s="92"/>
      <c r="AE264" s="92"/>
      <c r="AF264" s="92"/>
      <c r="AG264" s="92"/>
    </row>
    <row r="265" ht="24.75" customHeight="1">
      <c r="A265" s="91"/>
      <c r="B265" s="111"/>
      <c r="C265" s="115" t="s">
        <v>75</v>
      </c>
      <c r="D265" s="120"/>
      <c r="E265" s="126"/>
      <c r="F265" s="126"/>
      <c r="G265" s="126"/>
      <c r="H265" s="126"/>
      <c r="I265" s="126"/>
      <c r="J265" s="1"/>
      <c r="K265" s="1"/>
      <c r="L265" s="114"/>
      <c r="M265" s="1"/>
      <c r="N265" s="111"/>
      <c r="O265" s="115" t="s">
        <v>75</v>
      </c>
      <c r="P265" s="120"/>
      <c r="Q265" s="126"/>
      <c r="R265" s="126"/>
      <c r="S265" s="126"/>
      <c r="T265" s="126"/>
      <c r="U265" s="126"/>
      <c r="V265" s="1"/>
      <c r="W265" s="1"/>
      <c r="X265" s="114"/>
      <c r="Y265" s="92"/>
      <c r="Z265" s="92"/>
      <c r="AA265" s="92"/>
      <c r="AB265" s="92"/>
      <c r="AC265" s="92"/>
      <c r="AD265" s="92"/>
      <c r="AE265" s="92"/>
      <c r="AF265" s="92"/>
      <c r="AG265" s="92"/>
    </row>
    <row r="266" ht="24.75" customHeight="1">
      <c r="A266" s="91"/>
      <c r="B266" s="128"/>
      <c r="C266" s="119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14"/>
      <c r="M266" s="1"/>
      <c r="N266" s="128"/>
      <c r="O266" s="119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14"/>
      <c r="Y266" s="92"/>
      <c r="Z266" s="92"/>
      <c r="AA266" s="92"/>
      <c r="AB266" s="92"/>
      <c r="AC266" s="92"/>
      <c r="AD266" s="92"/>
      <c r="AE266" s="92"/>
      <c r="AF266" s="92"/>
      <c r="AG266" s="92"/>
    </row>
    <row r="267" ht="24.75" customHeight="1">
      <c r="A267" s="91">
        <v>1.0</v>
      </c>
      <c r="B267" s="128"/>
      <c r="C267" s="125"/>
      <c r="D267" s="1"/>
      <c r="E267" s="116" t="str">
        <f>$AG$34</f>
        <v> RENAN G.-MFC </v>
      </c>
      <c r="F267" s="117"/>
      <c r="G267" s="117"/>
      <c r="H267" s="117"/>
      <c r="I267" s="118"/>
      <c r="J267" s="1"/>
      <c r="K267" s="1"/>
      <c r="L267" s="114"/>
      <c r="M267" s="1"/>
      <c r="N267" s="128"/>
      <c r="O267" s="125"/>
      <c r="P267" s="1"/>
      <c r="Q267" s="116" t="str">
        <f>$AG$35</f>
        <v> ZERO-SCCP </v>
      </c>
      <c r="R267" s="117"/>
      <c r="S267" s="117"/>
      <c r="T267" s="117"/>
      <c r="U267" s="118"/>
      <c r="V267" s="1"/>
      <c r="W267" s="1"/>
      <c r="X267" s="114"/>
      <c r="Y267" s="92"/>
      <c r="Z267" s="92"/>
      <c r="AA267" s="92"/>
      <c r="AB267" s="92"/>
      <c r="AC267" s="92"/>
      <c r="AD267" s="92"/>
      <c r="AE267" s="92"/>
      <c r="AF267" s="92"/>
      <c r="AG267" s="92"/>
    </row>
    <row r="268" ht="24.75" customHeight="1">
      <c r="A268" s="91">
        <v>1.0</v>
      </c>
      <c r="B268" s="128"/>
      <c r="C268" s="1"/>
      <c r="D268" s="1"/>
      <c r="E268" s="121"/>
      <c r="F268" s="122"/>
      <c r="G268" s="122"/>
      <c r="H268" s="122"/>
      <c r="I268" s="123"/>
      <c r="J268" s="1"/>
      <c r="K268" s="124"/>
      <c r="L268" s="114"/>
      <c r="M268" s="1"/>
      <c r="N268" s="128"/>
      <c r="O268" s="1"/>
      <c r="P268" s="1"/>
      <c r="Q268" s="121"/>
      <c r="R268" s="122"/>
      <c r="S268" s="122"/>
      <c r="T268" s="122"/>
      <c r="U268" s="123"/>
      <c r="V268" s="1"/>
      <c r="W268" s="124"/>
      <c r="X268" s="114"/>
      <c r="Y268" s="92"/>
      <c r="Z268" s="92"/>
      <c r="AA268" s="92"/>
      <c r="AB268" s="92"/>
      <c r="AC268" s="92"/>
      <c r="AD268" s="92"/>
      <c r="AE268" s="92"/>
      <c r="AF268" s="92"/>
      <c r="AG268" s="92"/>
    </row>
    <row r="269" ht="24.75" customHeight="1">
      <c r="A269" s="91"/>
      <c r="B269" s="128"/>
      <c r="C269" s="115" t="s">
        <v>71</v>
      </c>
      <c r="D269" s="1"/>
      <c r="E269" s="126"/>
      <c r="F269" s="126"/>
      <c r="G269" s="126"/>
      <c r="H269" s="126"/>
      <c r="I269" s="126"/>
      <c r="J269" s="1"/>
      <c r="K269" s="127"/>
      <c r="L269" s="114"/>
      <c r="M269" s="1"/>
      <c r="N269" s="128"/>
      <c r="O269" s="115" t="s">
        <v>71</v>
      </c>
      <c r="P269" s="1"/>
      <c r="Q269" s="126"/>
      <c r="R269" s="126"/>
      <c r="S269" s="126"/>
      <c r="T269" s="126"/>
      <c r="U269" s="126"/>
      <c r="V269" s="1"/>
      <c r="W269" s="127"/>
      <c r="X269" s="114"/>
      <c r="Y269" s="92"/>
      <c r="Z269" s="92"/>
      <c r="AA269" s="92"/>
      <c r="AB269" s="92"/>
      <c r="AC269" s="92"/>
      <c r="AD269" s="92"/>
      <c r="AE269" s="92"/>
      <c r="AF269" s="92"/>
      <c r="AG269" s="92"/>
    </row>
    <row r="270" ht="24.75" customHeight="1">
      <c r="A270" s="91"/>
      <c r="B270" s="128"/>
      <c r="C270" s="119">
        <f>$AE$34</f>
        <v>4</v>
      </c>
      <c r="D270" s="1"/>
      <c r="E270" s="126"/>
      <c r="F270" s="126"/>
      <c r="G270" s="126"/>
      <c r="H270" s="126"/>
      <c r="I270" s="126"/>
      <c r="J270" s="1"/>
      <c r="K270" s="125"/>
      <c r="L270" s="114"/>
      <c r="M270" s="1"/>
      <c r="N270" s="128"/>
      <c r="O270" s="119">
        <f>$AE$35</f>
        <v>5</v>
      </c>
      <c r="P270" s="1"/>
      <c r="Q270" s="126"/>
      <c r="R270" s="126"/>
      <c r="S270" s="126"/>
      <c r="T270" s="126"/>
      <c r="U270" s="126"/>
      <c r="V270" s="1"/>
      <c r="W270" s="125"/>
      <c r="X270" s="114"/>
      <c r="Y270" s="92"/>
      <c r="Z270" s="92"/>
      <c r="AA270" s="92"/>
      <c r="AB270" s="92"/>
      <c r="AC270" s="92"/>
      <c r="AD270" s="92"/>
      <c r="AE270" s="92"/>
      <c r="AF270" s="92"/>
      <c r="AG270" s="92"/>
    </row>
    <row r="271" ht="24.75" customHeight="1">
      <c r="A271" s="91"/>
      <c r="B271" s="128"/>
      <c r="C271" s="125"/>
      <c r="D271" s="1"/>
      <c r="E271" s="126"/>
      <c r="F271" s="126"/>
      <c r="G271" s="126"/>
      <c r="H271" s="126"/>
      <c r="I271" s="126"/>
      <c r="J271" s="1"/>
      <c r="K271" s="1"/>
      <c r="L271" s="114"/>
      <c r="M271" s="1"/>
      <c r="N271" s="128"/>
      <c r="O271" s="125"/>
      <c r="P271" s="1"/>
      <c r="Q271" s="126"/>
      <c r="R271" s="126"/>
      <c r="S271" s="126"/>
      <c r="T271" s="126"/>
      <c r="U271" s="126"/>
      <c r="V271" s="1"/>
      <c r="W271" s="1"/>
      <c r="X271" s="114"/>
      <c r="Y271" s="92"/>
      <c r="Z271" s="92"/>
      <c r="AA271" s="92"/>
      <c r="AB271" s="92"/>
      <c r="AC271" s="92"/>
      <c r="AD271" s="92"/>
      <c r="AE271" s="92"/>
      <c r="AF271" s="92"/>
      <c r="AG271" s="92"/>
    </row>
    <row r="272" ht="24.75" customHeight="1">
      <c r="A272" s="91"/>
      <c r="B272" s="129"/>
      <c r="C272" s="130"/>
      <c r="D272" s="130"/>
      <c r="E272" s="130"/>
      <c r="F272" s="130"/>
      <c r="G272" s="130"/>
      <c r="H272" s="130"/>
      <c r="I272" s="130"/>
      <c r="J272" s="130"/>
      <c r="K272" s="130"/>
      <c r="L272" s="131"/>
      <c r="M272" s="1"/>
      <c r="N272" s="129"/>
      <c r="O272" s="130"/>
      <c r="P272" s="130"/>
      <c r="Q272" s="130"/>
      <c r="R272" s="130"/>
      <c r="S272" s="130"/>
      <c r="T272" s="130"/>
      <c r="U272" s="130"/>
      <c r="V272" s="130"/>
      <c r="W272" s="130"/>
      <c r="X272" s="131"/>
      <c r="Y272" s="92"/>
      <c r="Z272" s="92"/>
      <c r="AA272" s="92"/>
      <c r="AB272" s="92"/>
      <c r="AC272" s="92"/>
      <c r="AD272" s="92"/>
      <c r="AE272" s="92"/>
      <c r="AF272" s="92"/>
      <c r="AG272" s="92"/>
    </row>
    <row r="273" ht="24.75" customHeight="1">
      <c r="A273" s="9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92"/>
      <c r="Z273" s="92"/>
      <c r="AA273" s="92"/>
      <c r="AB273" s="92"/>
      <c r="AC273" s="92"/>
      <c r="AD273" s="92"/>
      <c r="AE273" s="92"/>
      <c r="AF273" s="92"/>
      <c r="AG273" s="92"/>
    </row>
    <row r="274" ht="24.75" customHeight="1">
      <c r="A274" s="91"/>
      <c r="B274" s="94"/>
      <c r="C274" s="95" t="s">
        <v>67</v>
      </c>
      <c r="D274" s="96"/>
      <c r="E274" s="96"/>
      <c r="F274" s="96"/>
      <c r="G274" s="96"/>
      <c r="H274" s="96"/>
      <c r="I274" s="96"/>
      <c r="J274" s="96"/>
      <c r="K274" s="97" t="s">
        <v>68</v>
      </c>
      <c r="L274" s="98"/>
      <c r="M274" s="1"/>
      <c r="N274" s="94"/>
      <c r="O274" s="95" t="s">
        <v>67</v>
      </c>
      <c r="P274" s="96"/>
      <c r="Q274" s="96"/>
      <c r="R274" s="96"/>
      <c r="S274" s="96"/>
      <c r="T274" s="96"/>
      <c r="U274" s="96"/>
      <c r="V274" s="96"/>
      <c r="W274" s="97" t="s">
        <v>68</v>
      </c>
      <c r="X274" s="98"/>
      <c r="Y274" s="92"/>
      <c r="Z274" s="92"/>
      <c r="AA274" s="92"/>
      <c r="AB274" s="92"/>
      <c r="AC274" s="92"/>
      <c r="AD274" s="92"/>
      <c r="AE274" s="92"/>
      <c r="AF274" s="92"/>
      <c r="AG274" s="92"/>
    </row>
    <row r="275" ht="24.75" customHeight="1">
      <c r="A275" s="102"/>
      <c r="B275" s="103"/>
      <c r="C275" s="104" t="str">
        <f>$AA$36</f>
        <v>F.P.F.M. - Taça São Paulo - 2026</v>
      </c>
      <c r="D275" s="105"/>
      <c r="E275" s="105"/>
      <c r="F275" s="105"/>
      <c r="G275" s="105"/>
      <c r="H275" s="105"/>
      <c r="I275" s="105"/>
      <c r="J275" s="105"/>
      <c r="K275" s="106" t="str">
        <f>$AB$36</f>
        <v>Adulto -3ª Divisão - Círculo Militar</v>
      </c>
      <c r="L275" s="107"/>
      <c r="M275" s="108"/>
      <c r="N275" s="109"/>
      <c r="O275" s="104" t="str">
        <f>$AA$37</f>
        <v>F.P.F.M. - Taça São Paulo - 2026</v>
      </c>
      <c r="P275" s="105"/>
      <c r="Q275" s="105"/>
      <c r="R275" s="105"/>
      <c r="S275" s="105"/>
      <c r="T275" s="105"/>
      <c r="U275" s="105"/>
      <c r="V275" s="105"/>
      <c r="W275" s="106" t="str">
        <f>$AB$37</f>
        <v>Adulto -3ª Divisão - Círculo Militar</v>
      </c>
      <c r="X275" s="107"/>
      <c r="Y275" s="110"/>
      <c r="Z275" s="110"/>
      <c r="AA275" s="110"/>
      <c r="AB275" s="110"/>
      <c r="AC275" s="110"/>
      <c r="AD275" s="110"/>
      <c r="AE275" s="110"/>
      <c r="AF275" s="110"/>
      <c r="AG275" s="110"/>
    </row>
    <row r="276" ht="24.75" customHeight="1">
      <c r="A276" s="91"/>
      <c r="B276" s="111"/>
      <c r="C276" s="112"/>
      <c r="D276" s="112"/>
      <c r="E276" s="113"/>
      <c r="F276" s="113"/>
      <c r="G276" s="113"/>
      <c r="H276" s="113"/>
      <c r="I276" s="113"/>
      <c r="J276" s="1"/>
      <c r="K276" s="1"/>
      <c r="L276" s="114"/>
      <c r="M276" s="1"/>
      <c r="N276" s="111"/>
      <c r="O276" s="112"/>
      <c r="P276" s="112"/>
      <c r="Q276" s="113"/>
      <c r="R276" s="113"/>
      <c r="S276" s="113"/>
      <c r="T276" s="113"/>
      <c r="U276" s="113"/>
      <c r="V276" s="1"/>
      <c r="W276" s="1"/>
      <c r="X276" s="114"/>
      <c r="Y276" s="92"/>
      <c r="Z276" s="92"/>
      <c r="AA276" s="92"/>
      <c r="AB276" s="92"/>
      <c r="AC276" s="92"/>
      <c r="AD276" s="92"/>
      <c r="AE276" s="92"/>
      <c r="AF276" s="92"/>
      <c r="AG276" s="92"/>
    </row>
    <row r="277" ht="24.75" customHeight="1">
      <c r="A277" s="91">
        <v>1.0</v>
      </c>
      <c r="B277" s="111"/>
      <c r="C277" s="115" t="s">
        <v>74</v>
      </c>
      <c r="D277" s="112"/>
      <c r="E277" s="116" t="str">
        <f>$AF$36</f>
        <v> LEO RODRIGUES-SPFC </v>
      </c>
      <c r="F277" s="117"/>
      <c r="G277" s="117"/>
      <c r="H277" s="117"/>
      <c r="I277" s="118"/>
      <c r="J277" s="1"/>
      <c r="K277" s="1"/>
      <c r="L277" s="114"/>
      <c r="M277" s="1"/>
      <c r="N277" s="111"/>
      <c r="O277" s="115" t="s">
        <v>74</v>
      </c>
      <c r="P277" s="112"/>
      <c r="Q277" s="116" t="str">
        <f>$AF$37</f>
        <v> DIEGO BANFI-SPFC </v>
      </c>
      <c r="R277" s="117"/>
      <c r="S277" s="117"/>
      <c r="T277" s="117"/>
      <c r="U277" s="118"/>
      <c r="V277" s="1"/>
      <c r="W277" s="1"/>
      <c r="X277" s="114"/>
      <c r="Y277" s="92"/>
      <c r="Z277" s="92"/>
      <c r="AA277" s="92"/>
      <c r="AB277" s="92"/>
      <c r="AC277" s="92"/>
      <c r="AD277" s="92"/>
      <c r="AE277" s="92"/>
      <c r="AF277" s="92"/>
      <c r="AG277" s="92"/>
    </row>
    <row r="278" ht="24.75" customHeight="1">
      <c r="A278" s="91">
        <v>1.0</v>
      </c>
      <c r="B278" s="111"/>
      <c r="C278" s="119">
        <f>$AC$36</f>
        <v>1</v>
      </c>
      <c r="D278" s="120"/>
      <c r="E278" s="121"/>
      <c r="F278" s="122"/>
      <c r="G278" s="122"/>
      <c r="H278" s="122"/>
      <c r="I278" s="123"/>
      <c r="J278" s="1"/>
      <c r="K278" s="124"/>
      <c r="L278" s="114"/>
      <c r="M278" s="1"/>
      <c r="N278" s="111"/>
      <c r="O278" s="119">
        <f>$AC$37</f>
        <v>1</v>
      </c>
      <c r="P278" s="120"/>
      <c r="Q278" s="121"/>
      <c r="R278" s="122"/>
      <c r="S278" s="122"/>
      <c r="T278" s="122"/>
      <c r="U278" s="123"/>
      <c r="V278" s="1"/>
      <c r="W278" s="124"/>
      <c r="X278" s="114"/>
      <c r="Y278" s="92"/>
      <c r="Z278" s="92"/>
      <c r="AA278" s="92"/>
      <c r="AB278" s="92"/>
      <c r="AC278" s="92"/>
      <c r="AD278" s="92"/>
      <c r="AE278" s="92"/>
      <c r="AF278" s="92"/>
      <c r="AG278" s="92"/>
    </row>
    <row r="279" ht="24.75" customHeight="1">
      <c r="A279" s="91"/>
      <c r="B279" s="111"/>
      <c r="C279" s="125"/>
      <c r="D279" s="120"/>
      <c r="E279" s="126"/>
      <c r="F279" s="126"/>
      <c r="G279" s="126"/>
      <c r="H279" s="126"/>
      <c r="I279" s="126"/>
      <c r="J279" s="1"/>
      <c r="K279" s="127"/>
      <c r="L279" s="114"/>
      <c r="M279" s="1"/>
      <c r="N279" s="111"/>
      <c r="O279" s="125"/>
      <c r="P279" s="120"/>
      <c r="Q279" s="126"/>
      <c r="R279" s="126"/>
      <c r="S279" s="126"/>
      <c r="T279" s="126"/>
      <c r="U279" s="126"/>
      <c r="V279" s="1"/>
      <c r="W279" s="127"/>
      <c r="X279" s="114"/>
      <c r="Y279" s="92"/>
      <c r="Z279" s="92"/>
      <c r="AA279" s="92"/>
      <c r="AB279" s="92"/>
      <c r="AC279" s="92"/>
      <c r="AD279" s="92"/>
      <c r="AE279" s="92"/>
      <c r="AF279" s="92"/>
      <c r="AG279" s="92"/>
    </row>
    <row r="280" ht="24.75" customHeight="1">
      <c r="A280" s="91"/>
      <c r="B280" s="111"/>
      <c r="C280" s="1"/>
      <c r="D280" s="120"/>
      <c r="E280" s="126"/>
      <c r="F280" s="126"/>
      <c r="G280" s="126"/>
      <c r="H280" s="126"/>
      <c r="I280" s="126"/>
      <c r="J280" s="1"/>
      <c r="K280" s="125"/>
      <c r="L280" s="114"/>
      <c r="M280" s="1"/>
      <c r="N280" s="111"/>
      <c r="O280" s="1"/>
      <c r="P280" s="120"/>
      <c r="Q280" s="126"/>
      <c r="R280" s="126"/>
      <c r="S280" s="126"/>
      <c r="T280" s="126"/>
      <c r="U280" s="126"/>
      <c r="V280" s="1"/>
      <c r="W280" s="125"/>
      <c r="X280" s="114"/>
      <c r="Y280" s="92"/>
      <c r="Z280" s="92"/>
      <c r="AA280" s="92"/>
      <c r="AB280" s="92"/>
      <c r="AC280" s="92"/>
      <c r="AD280" s="92"/>
      <c r="AE280" s="92"/>
      <c r="AF280" s="92"/>
      <c r="AG280" s="92"/>
    </row>
    <row r="281" ht="24.75" customHeight="1">
      <c r="A281" s="91"/>
      <c r="B281" s="111"/>
      <c r="C281" s="115" t="s">
        <v>75</v>
      </c>
      <c r="D281" s="120"/>
      <c r="E281" s="126"/>
      <c r="F281" s="126"/>
      <c r="G281" s="126"/>
      <c r="H281" s="126"/>
      <c r="I281" s="126"/>
      <c r="J281" s="1"/>
      <c r="K281" s="1"/>
      <c r="L281" s="114"/>
      <c r="M281" s="1"/>
      <c r="N281" s="111"/>
      <c r="O281" s="115" t="s">
        <v>75</v>
      </c>
      <c r="P281" s="120"/>
      <c r="Q281" s="126"/>
      <c r="R281" s="126"/>
      <c r="S281" s="126"/>
      <c r="T281" s="126"/>
      <c r="U281" s="126"/>
      <c r="V281" s="1"/>
      <c r="W281" s="1"/>
      <c r="X281" s="114"/>
      <c r="Y281" s="92"/>
      <c r="Z281" s="92"/>
      <c r="AA281" s="92"/>
      <c r="AB281" s="92"/>
      <c r="AC281" s="92"/>
      <c r="AD281" s="92"/>
      <c r="AE281" s="92"/>
      <c r="AF281" s="92"/>
      <c r="AG281" s="92"/>
    </row>
    <row r="282" ht="24.75" customHeight="1">
      <c r="A282" s="91"/>
      <c r="B282" s="128"/>
      <c r="C282" s="119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14"/>
      <c r="M282" s="1"/>
      <c r="N282" s="128"/>
      <c r="O282" s="119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14"/>
      <c r="Y282" s="92"/>
      <c r="Z282" s="92"/>
      <c r="AA282" s="92"/>
      <c r="AB282" s="92"/>
      <c r="AC282" s="92"/>
      <c r="AD282" s="92"/>
      <c r="AE282" s="92"/>
      <c r="AF282" s="92"/>
      <c r="AG282" s="92"/>
    </row>
    <row r="283" ht="24.75" customHeight="1">
      <c r="A283" s="91">
        <v>1.0</v>
      </c>
      <c r="B283" s="128"/>
      <c r="C283" s="125"/>
      <c r="D283" s="1"/>
      <c r="E283" s="116" t="str">
        <f>$AG$36</f>
        <v> ARTHURZINHO-CMSP </v>
      </c>
      <c r="F283" s="117"/>
      <c r="G283" s="117"/>
      <c r="H283" s="117"/>
      <c r="I283" s="118"/>
      <c r="J283" s="1"/>
      <c r="K283" s="1"/>
      <c r="L283" s="114"/>
      <c r="M283" s="1"/>
      <c r="N283" s="128"/>
      <c r="O283" s="125"/>
      <c r="P283" s="1"/>
      <c r="Q283" s="116" t="str">
        <f>$AG$37</f>
        <v> FRANCISCO JR-SEP </v>
      </c>
      <c r="R283" s="117"/>
      <c r="S283" s="117"/>
      <c r="T283" s="117"/>
      <c r="U283" s="118"/>
      <c r="V283" s="1"/>
      <c r="W283" s="1"/>
      <c r="X283" s="114"/>
      <c r="Y283" s="92"/>
      <c r="Z283" s="92"/>
      <c r="AA283" s="92"/>
      <c r="AB283" s="92"/>
      <c r="AC283" s="92"/>
      <c r="AD283" s="92"/>
      <c r="AE283" s="92"/>
      <c r="AF283" s="92"/>
      <c r="AG283" s="92"/>
    </row>
    <row r="284" ht="24.75" customHeight="1">
      <c r="A284" s="91">
        <v>1.0</v>
      </c>
      <c r="B284" s="128"/>
      <c r="C284" s="1"/>
      <c r="D284" s="1"/>
      <c r="E284" s="121"/>
      <c r="F284" s="122"/>
      <c r="G284" s="122"/>
      <c r="H284" s="122"/>
      <c r="I284" s="123"/>
      <c r="J284" s="1"/>
      <c r="K284" s="124"/>
      <c r="L284" s="114"/>
      <c r="M284" s="1"/>
      <c r="N284" s="128"/>
      <c r="O284" s="1"/>
      <c r="P284" s="1"/>
      <c r="Q284" s="121"/>
      <c r="R284" s="122"/>
      <c r="S284" s="122"/>
      <c r="T284" s="122"/>
      <c r="U284" s="123"/>
      <c r="V284" s="1"/>
      <c r="W284" s="124"/>
      <c r="X284" s="114"/>
      <c r="Y284" s="92"/>
      <c r="Z284" s="92"/>
      <c r="AA284" s="92"/>
      <c r="AB284" s="92"/>
      <c r="AC284" s="92"/>
      <c r="AD284" s="92"/>
      <c r="AE284" s="92"/>
      <c r="AF284" s="92"/>
      <c r="AG284" s="92"/>
    </row>
    <row r="285" ht="24.75" customHeight="1">
      <c r="A285" s="91"/>
      <c r="B285" s="128"/>
      <c r="C285" s="115" t="s">
        <v>71</v>
      </c>
      <c r="D285" s="1"/>
      <c r="E285" s="126"/>
      <c r="F285" s="126"/>
      <c r="G285" s="126"/>
      <c r="H285" s="126"/>
      <c r="I285" s="126"/>
      <c r="J285" s="1"/>
      <c r="K285" s="127"/>
      <c r="L285" s="114"/>
      <c r="M285" s="1"/>
      <c r="N285" s="128"/>
      <c r="O285" s="115" t="s">
        <v>71</v>
      </c>
      <c r="P285" s="1"/>
      <c r="Q285" s="126"/>
      <c r="R285" s="126"/>
      <c r="S285" s="126"/>
      <c r="T285" s="126"/>
      <c r="U285" s="126"/>
      <c r="V285" s="1"/>
      <c r="W285" s="127"/>
      <c r="X285" s="114"/>
      <c r="Y285" s="92"/>
      <c r="Z285" s="92"/>
      <c r="AA285" s="92"/>
      <c r="AB285" s="92"/>
      <c r="AC285" s="92"/>
      <c r="AD285" s="92"/>
      <c r="AE285" s="92"/>
      <c r="AF285" s="92"/>
      <c r="AG285" s="92"/>
    </row>
    <row r="286" ht="24.75" customHeight="1">
      <c r="A286" s="91"/>
      <c r="B286" s="128"/>
      <c r="C286" s="119">
        <f>$AE$36</f>
        <v>1</v>
      </c>
      <c r="D286" s="1"/>
      <c r="E286" s="126"/>
      <c r="F286" s="126"/>
      <c r="G286" s="126"/>
      <c r="H286" s="126"/>
      <c r="I286" s="126"/>
      <c r="J286" s="1"/>
      <c r="K286" s="125"/>
      <c r="L286" s="114"/>
      <c r="M286" s="1"/>
      <c r="N286" s="128"/>
      <c r="O286" s="119">
        <f>$AE$37</f>
        <v>6</v>
      </c>
      <c r="P286" s="1"/>
      <c r="Q286" s="126"/>
      <c r="R286" s="126"/>
      <c r="S286" s="126"/>
      <c r="T286" s="126"/>
      <c r="U286" s="126"/>
      <c r="V286" s="1"/>
      <c r="W286" s="125"/>
      <c r="X286" s="114"/>
      <c r="Y286" s="92"/>
      <c r="Z286" s="92"/>
      <c r="AA286" s="92"/>
      <c r="AB286" s="92"/>
      <c r="AC286" s="92"/>
      <c r="AD286" s="92"/>
      <c r="AE286" s="92"/>
      <c r="AF286" s="92"/>
      <c r="AG286" s="92"/>
    </row>
    <row r="287" ht="24.75" customHeight="1">
      <c r="A287" s="91"/>
      <c r="B287" s="128"/>
      <c r="C287" s="125"/>
      <c r="D287" s="1"/>
      <c r="E287" s="126"/>
      <c r="F287" s="126"/>
      <c r="G287" s="126"/>
      <c r="H287" s="126"/>
      <c r="I287" s="126"/>
      <c r="J287" s="1"/>
      <c r="K287" s="1"/>
      <c r="L287" s="114"/>
      <c r="M287" s="1"/>
      <c r="N287" s="128"/>
      <c r="O287" s="125"/>
      <c r="P287" s="1"/>
      <c r="Q287" s="126"/>
      <c r="R287" s="126"/>
      <c r="S287" s="126"/>
      <c r="T287" s="126"/>
      <c r="U287" s="126"/>
      <c r="V287" s="1"/>
      <c r="W287" s="1"/>
      <c r="X287" s="114"/>
      <c r="Y287" s="92"/>
      <c r="Z287" s="92"/>
      <c r="AA287" s="92"/>
      <c r="AB287" s="92"/>
      <c r="AC287" s="92"/>
      <c r="AD287" s="92"/>
      <c r="AE287" s="92"/>
      <c r="AF287" s="92"/>
      <c r="AG287" s="92"/>
    </row>
    <row r="288" ht="24.75" customHeight="1">
      <c r="A288" s="91"/>
      <c r="B288" s="129"/>
      <c r="C288" s="130"/>
      <c r="D288" s="130"/>
      <c r="E288" s="130"/>
      <c r="F288" s="130"/>
      <c r="G288" s="130"/>
      <c r="H288" s="130"/>
      <c r="I288" s="130"/>
      <c r="J288" s="130"/>
      <c r="K288" s="130"/>
      <c r="L288" s="131"/>
      <c r="M288" s="1"/>
      <c r="N288" s="129"/>
      <c r="O288" s="130"/>
      <c r="P288" s="130"/>
      <c r="Q288" s="130"/>
      <c r="R288" s="130"/>
      <c r="S288" s="130"/>
      <c r="T288" s="130"/>
      <c r="U288" s="130"/>
      <c r="V288" s="130"/>
      <c r="W288" s="130"/>
      <c r="X288" s="131"/>
      <c r="Y288" s="92"/>
      <c r="Z288" s="92"/>
      <c r="AA288" s="92"/>
      <c r="AB288" s="92"/>
      <c r="AC288" s="92"/>
      <c r="AD288" s="92"/>
      <c r="AE288" s="92"/>
      <c r="AF288" s="92"/>
      <c r="AG288" s="92"/>
    </row>
    <row r="289" ht="24.75" customHeight="1">
      <c r="A289" s="9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92"/>
      <c r="Z289" s="92"/>
      <c r="AA289" s="92"/>
      <c r="AB289" s="92"/>
      <c r="AC289" s="92"/>
      <c r="AD289" s="92"/>
      <c r="AE289" s="92"/>
      <c r="AF289" s="92"/>
      <c r="AG289" s="92"/>
    </row>
    <row r="290" ht="24.75" customHeight="1">
      <c r="A290" s="91"/>
      <c r="B290" s="94"/>
      <c r="C290" s="95" t="s">
        <v>67</v>
      </c>
      <c r="D290" s="96"/>
      <c r="E290" s="96"/>
      <c r="F290" s="96"/>
      <c r="G290" s="96"/>
      <c r="H290" s="96"/>
      <c r="I290" s="96"/>
      <c r="J290" s="96"/>
      <c r="K290" s="97" t="s">
        <v>68</v>
      </c>
      <c r="L290" s="98"/>
      <c r="M290" s="1"/>
      <c r="N290" s="94"/>
      <c r="O290" s="95" t="s">
        <v>67</v>
      </c>
      <c r="P290" s="96"/>
      <c r="Q290" s="96"/>
      <c r="R290" s="96"/>
      <c r="S290" s="96"/>
      <c r="T290" s="96"/>
      <c r="U290" s="96"/>
      <c r="V290" s="96"/>
      <c r="W290" s="97" t="s">
        <v>68</v>
      </c>
      <c r="X290" s="98"/>
      <c r="Y290" s="92"/>
      <c r="Z290" s="92"/>
      <c r="AA290" s="92"/>
      <c r="AB290" s="92"/>
      <c r="AC290" s="92"/>
      <c r="AD290" s="92"/>
      <c r="AE290" s="92"/>
      <c r="AF290" s="92"/>
      <c r="AG290" s="92"/>
    </row>
    <row r="291" ht="24.75" customHeight="1">
      <c r="A291" s="102"/>
      <c r="B291" s="103"/>
      <c r="C291" s="104" t="str">
        <f>$AA$38</f>
        <v>F.P.F.M. - Taça São Paulo - 2026</v>
      </c>
      <c r="D291" s="105"/>
      <c r="E291" s="105"/>
      <c r="F291" s="105"/>
      <c r="G291" s="105"/>
      <c r="H291" s="105"/>
      <c r="I291" s="105"/>
      <c r="J291" s="105"/>
      <c r="K291" s="106" t="str">
        <f>$AB$38</f>
        <v>Adulto -3ª Divisão - Círculo Militar</v>
      </c>
      <c r="L291" s="107"/>
      <c r="M291" s="108"/>
      <c r="N291" s="109"/>
      <c r="O291" s="104" t="str">
        <f>$AA$39</f>
        <v>F.P.F.M. - Taça São Paulo - 2026</v>
      </c>
      <c r="P291" s="105"/>
      <c r="Q291" s="105"/>
      <c r="R291" s="105"/>
      <c r="S291" s="105"/>
      <c r="T291" s="105"/>
      <c r="U291" s="105"/>
      <c r="V291" s="105"/>
      <c r="W291" s="106" t="str">
        <f>$AB$39</f>
        <v>Adulto -3ª Divisão - Círculo Militar</v>
      </c>
      <c r="X291" s="107"/>
      <c r="Y291" s="110"/>
      <c r="Z291" s="110"/>
      <c r="AA291" s="110"/>
      <c r="AB291" s="110"/>
      <c r="AC291" s="110"/>
      <c r="AD291" s="110"/>
      <c r="AE291" s="110"/>
      <c r="AF291" s="110"/>
      <c r="AG291" s="110"/>
    </row>
    <row r="292" ht="24.75" customHeight="1">
      <c r="A292" s="91"/>
      <c r="B292" s="111"/>
      <c r="C292" s="112"/>
      <c r="D292" s="112"/>
      <c r="E292" s="113"/>
      <c r="F292" s="113"/>
      <c r="G292" s="113"/>
      <c r="H292" s="113"/>
      <c r="I292" s="113"/>
      <c r="J292" s="1"/>
      <c r="K292" s="1"/>
      <c r="L292" s="114"/>
      <c r="M292" s="1"/>
      <c r="N292" s="111"/>
      <c r="O292" s="112"/>
      <c r="P292" s="112"/>
      <c r="Q292" s="113"/>
      <c r="R292" s="113"/>
      <c r="S292" s="113"/>
      <c r="T292" s="113"/>
      <c r="U292" s="113"/>
      <c r="V292" s="1"/>
      <c r="W292" s="1"/>
      <c r="X292" s="114"/>
      <c r="Y292" s="92"/>
      <c r="Z292" s="92"/>
      <c r="AA292" s="92"/>
      <c r="AB292" s="92"/>
      <c r="AC292" s="92"/>
      <c r="AD292" s="92"/>
      <c r="AE292" s="92"/>
      <c r="AF292" s="92"/>
      <c r="AG292" s="92"/>
    </row>
    <row r="293" ht="24.75" customHeight="1">
      <c r="A293" s="91">
        <v>1.0</v>
      </c>
      <c r="B293" s="111"/>
      <c r="C293" s="115" t="s">
        <v>74</v>
      </c>
      <c r="D293" s="112"/>
      <c r="E293" s="116" t="str">
        <f>$AF$38</f>
        <v> BRUNO VASC.-SPFC </v>
      </c>
      <c r="F293" s="117"/>
      <c r="G293" s="117"/>
      <c r="H293" s="117"/>
      <c r="I293" s="118"/>
      <c r="J293" s="1"/>
      <c r="K293" s="1"/>
      <c r="L293" s="114"/>
      <c r="M293" s="1"/>
      <c r="N293" s="111"/>
      <c r="O293" s="115" t="s">
        <v>74</v>
      </c>
      <c r="P293" s="112"/>
      <c r="Q293" s="116" t="str">
        <f>$AF$39</f>
        <v> DUDA-SPFC </v>
      </c>
      <c r="R293" s="117"/>
      <c r="S293" s="117"/>
      <c r="T293" s="117"/>
      <c r="U293" s="118"/>
      <c r="V293" s="1"/>
      <c r="W293" s="1"/>
      <c r="X293" s="114"/>
      <c r="Y293" s="92"/>
      <c r="Z293" s="92"/>
      <c r="AA293" s="92"/>
      <c r="AB293" s="92"/>
      <c r="AC293" s="92"/>
      <c r="AD293" s="92"/>
      <c r="AE293" s="92"/>
      <c r="AF293" s="92"/>
      <c r="AG293" s="92"/>
    </row>
    <row r="294" ht="24.75" customHeight="1">
      <c r="A294" s="91">
        <v>1.0</v>
      </c>
      <c r="B294" s="111"/>
      <c r="C294" s="119">
        <f>$AC$38</f>
        <v>1</v>
      </c>
      <c r="D294" s="120"/>
      <c r="E294" s="121"/>
      <c r="F294" s="122"/>
      <c r="G294" s="122"/>
      <c r="H294" s="122"/>
      <c r="I294" s="123"/>
      <c r="J294" s="1"/>
      <c r="K294" s="124"/>
      <c r="L294" s="114"/>
      <c r="M294" s="1"/>
      <c r="N294" s="111"/>
      <c r="O294" s="119">
        <f>$AC$39</f>
        <v>1</v>
      </c>
      <c r="P294" s="120"/>
      <c r="Q294" s="121"/>
      <c r="R294" s="122"/>
      <c r="S294" s="122"/>
      <c r="T294" s="122"/>
      <c r="U294" s="123"/>
      <c r="V294" s="1"/>
      <c r="W294" s="124"/>
      <c r="X294" s="114"/>
      <c r="Y294" s="92"/>
      <c r="Z294" s="92"/>
      <c r="AA294" s="92"/>
      <c r="AB294" s="92"/>
      <c r="AC294" s="92"/>
      <c r="AD294" s="92"/>
      <c r="AE294" s="92"/>
      <c r="AF294" s="92"/>
      <c r="AG294" s="92"/>
    </row>
    <row r="295" ht="24.75" customHeight="1">
      <c r="A295" s="91"/>
      <c r="B295" s="111"/>
      <c r="C295" s="125"/>
      <c r="D295" s="120"/>
      <c r="E295" s="126"/>
      <c r="F295" s="126"/>
      <c r="G295" s="126"/>
      <c r="H295" s="126"/>
      <c r="I295" s="126"/>
      <c r="J295" s="1"/>
      <c r="K295" s="127"/>
      <c r="L295" s="114"/>
      <c r="M295" s="1"/>
      <c r="N295" s="111"/>
      <c r="O295" s="125"/>
      <c r="P295" s="120"/>
      <c r="Q295" s="126"/>
      <c r="R295" s="126"/>
      <c r="S295" s="126"/>
      <c r="T295" s="126"/>
      <c r="U295" s="126"/>
      <c r="V295" s="1"/>
      <c r="W295" s="127"/>
      <c r="X295" s="114"/>
      <c r="Y295" s="92"/>
      <c r="Z295" s="92"/>
      <c r="AA295" s="92"/>
      <c r="AB295" s="92"/>
      <c r="AC295" s="92"/>
      <c r="AD295" s="92"/>
      <c r="AE295" s="92"/>
      <c r="AF295" s="92"/>
      <c r="AG295" s="92"/>
    </row>
    <row r="296" ht="24.75" customHeight="1">
      <c r="A296" s="91"/>
      <c r="B296" s="111"/>
      <c r="C296" s="1"/>
      <c r="D296" s="120"/>
      <c r="E296" s="126"/>
      <c r="F296" s="126"/>
      <c r="G296" s="126"/>
      <c r="H296" s="126"/>
      <c r="I296" s="126"/>
      <c r="J296" s="1"/>
      <c r="K296" s="125"/>
      <c r="L296" s="114"/>
      <c r="M296" s="1"/>
      <c r="N296" s="111"/>
      <c r="O296" s="1"/>
      <c r="P296" s="120"/>
      <c r="Q296" s="126"/>
      <c r="R296" s="126"/>
      <c r="S296" s="126"/>
      <c r="T296" s="126"/>
      <c r="U296" s="126"/>
      <c r="V296" s="1"/>
      <c r="W296" s="125"/>
      <c r="X296" s="114"/>
      <c r="Y296" s="92"/>
      <c r="Z296" s="92"/>
      <c r="AA296" s="92"/>
      <c r="AB296" s="92"/>
      <c r="AC296" s="92"/>
      <c r="AD296" s="92"/>
      <c r="AE296" s="92"/>
      <c r="AF296" s="92"/>
      <c r="AG296" s="92"/>
    </row>
    <row r="297" ht="24.75" customHeight="1">
      <c r="A297" s="91"/>
      <c r="B297" s="111"/>
      <c r="C297" s="115" t="s">
        <v>75</v>
      </c>
      <c r="D297" s="120"/>
      <c r="E297" s="126"/>
      <c r="F297" s="126"/>
      <c r="G297" s="126"/>
      <c r="H297" s="126"/>
      <c r="I297" s="126"/>
      <c r="J297" s="1"/>
      <c r="K297" s="1"/>
      <c r="L297" s="114"/>
      <c r="M297" s="1"/>
      <c r="N297" s="111"/>
      <c r="O297" s="115" t="s">
        <v>75</v>
      </c>
      <c r="P297" s="120"/>
      <c r="Q297" s="126"/>
      <c r="R297" s="126"/>
      <c r="S297" s="126"/>
      <c r="T297" s="126"/>
      <c r="U297" s="126"/>
      <c r="V297" s="1"/>
      <c r="W297" s="1"/>
      <c r="X297" s="114"/>
      <c r="Y297" s="92"/>
      <c r="Z297" s="92"/>
      <c r="AA297" s="92"/>
      <c r="AB297" s="92"/>
      <c r="AC297" s="92"/>
      <c r="AD297" s="92"/>
      <c r="AE297" s="92"/>
      <c r="AF297" s="92"/>
      <c r="AG297" s="92"/>
    </row>
    <row r="298" ht="24.75" customHeight="1">
      <c r="A298" s="91"/>
      <c r="B298" s="128"/>
      <c r="C298" s="119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14"/>
      <c r="M298" s="1"/>
      <c r="N298" s="128"/>
      <c r="O298" s="119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14"/>
      <c r="Y298" s="92"/>
      <c r="Z298" s="92"/>
      <c r="AA298" s="92"/>
      <c r="AB298" s="92"/>
      <c r="AC298" s="92"/>
      <c r="AD298" s="92"/>
      <c r="AE298" s="92"/>
      <c r="AF298" s="92"/>
      <c r="AG298" s="92"/>
    </row>
    <row r="299" ht="24.75" customHeight="1">
      <c r="A299" s="91">
        <v>1.0</v>
      </c>
      <c r="B299" s="128"/>
      <c r="C299" s="125"/>
      <c r="D299" s="1"/>
      <c r="E299" s="116" t="str">
        <f>$AG$38</f>
        <v> FRANCISCO JR-SEP </v>
      </c>
      <c r="F299" s="117"/>
      <c r="G299" s="117"/>
      <c r="H299" s="117"/>
      <c r="I299" s="118"/>
      <c r="J299" s="1"/>
      <c r="K299" s="1"/>
      <c r="L299" s="114"/>
      <c r="M299" s="1"/>
      <c r="N299" s="128"/>
      <c r="O299" s="125"/>
      <c r="P299" s="1"/>
      <c r="Q299" s="116" t="str">
        <f>$AG$39</f>
        <v> DI CICCO-SEP </v>
      </c>
      <c r="R299" s="117"/>
      <c r="S299" s="117"/>
      <c r="T299" s="117"/>
      <c r="U299" s="118"/>
      <c r="V299" s="1"/>
      <c r="W299" s="1"/>
      <c r="X299" s="114"/>
      <c r="Y299" s="92"/>
      <c r="Z299" s="92"/>
      <c r="AA299" s="92"/>
      <c r="AB299" s="92"/>
      <c r="AC299" s="92"/>
      <c r="AD299" s="92"/>
      <c r="AE299" s="92"/>
      <c r="AF299" s="92"/>
      <c r="AG299" s="92"/>
    </row>
    <row r="300" ht="24.75" customHeight="1">
      <c r="A300" s="91">
        <v>1.0</v>
      </c>
      <c r="B300" s="128"/>
      <c r="C300" s="1"/>
      <c r="D300" s="1"/>
      <c r="E300" s="121"/>
      <c r="F300" s="122"/>
      <c r="G300" s="122"/>
      <c r="H300" s="122"/>
      <c r="I300" s="123"/>
      <c r="J300" s="1"/>
      <c r="K300" s="124"/>
      <c r="L300" s="114"/>
      <c r="M300" s="1"/>
      <c r="N300" s="128"/>
      <c r="O300" s="1"/>
      <c r="P300" s="1"/>
      <c r="Q300" s="121"/>
      <c r="R300" s="122"/>
      <c r="S300" s="122"/>
      <c r="T300" s="122"/>
      <c r="U300" s="123"/>
      <c r="V300" s="1"/>
      <c r="W300" s="124"/>
      <c r="X300" s="114"/>
      <c r="Y300" s="92"/>
      <c r="Z300" s="92"/>
      <c r="AA300" s="92"/>
      <c r="AB300" s="92"/>
      <c r="AC300" s="92"/>
      <c r="AD300" s="92"/>
      <c r="AE300" s="92"/>
      <c r="AF300" s="92"/>
      <c r="AG300" s="92"/>
    </row>
    <row r="301" ht="24.75" customHeight="1">
      <c r="A301" s="91"/>
      <c r="B301" s="128"/>
      <c r="C301" s="115" t="s">
        <v>71</v>
      </c>
      <c r="D301" s="1"/>
      <c r="E301" s="126"/>
      <c r="F301" s="126"/>
      <c r="G301" s="126"/>
      <c r="H301" s="126"/>
      <c r="I301" s="126"/>
      <c r="J301" s="1"/>
      <c r="K301" s="127"/>
      <c r="L301" s="114"/>
      <c r="M301" s="1"/>
      <c r="N301" s="128"/>
      <c r="O301" s="115" t="s">
        <v>71</v>
      </c>
      <c r="P301" s="1"/>
      <c r="Q301" s="126"/>
      <c r="R301" s="126"/>
      <c r="S301" s="126"/>
      <c r="T301" s="126"/>
      <c r="U301" s="126"/>
      <c r="V301" s="1"/>
      <c r="W301" s="127"/>
      <c r="X301" s="114"/>
      <c r="Y301" s="92"/>
      <c r="Z301" s="92"/>
      <c r="AA301" s="92"/>
      <c r="AB301" s="92"/>
      <c r="AC301" s="92"/>
      <c r="AD301" s="92"/>
      <c r="AE301" s="92"/>
      <c r="AF301" s="92"/>
      <c r="AG301" s="92"/>
    </row>
    <row r="302" ht="24.75" customHeight="1">
      <c r="A302" s="91"/>
      <c r="B302" s="128"/>
      <c r="C302" s="119">
        <f>$AE$38</f>
        <v>4</v>
      </c>
      <c r="D302" s="1"/>
      <c r="E302" s="126"/>
      <c r="F302" s="126"/>
      <c r="G302" s="126"/>
      <c r="H302" s="126"/>
      <c r="I302" s="126"/>
      <c r="J302" s="1"/>
      <c r="K302" s="125"/>
      <c r="L302" s="114"/>
      <c r="M302" s="1"/>
      <c r="N302" s="128"/>
      <c r="O302" s="119">
        <f>$AE$39</f>
        <v>5</v>
      </c>
      <c r="P302" s="1"/>
      <c r="Q302" s="126"/>
      <c r="R302" s="126"/>
      <c r="S302" s="126"/>
      <c r="T302" s="126"/>
      <c r="U302" s="126"/>
      <c r="V302" s="1"/>
      <c r="W302" s="125"/>
      <c r="X302" s="114"/>
      <c r="Y302" s="92"/>
      <c r="Z302" s="92"/>
      <c r="AA302" s="92"/>
      <c r="AB302" s="92"/>
      <c r="AC302" s="92"/>
      <c r="AD302" s="92"/>
      <c r="AE302" s="92"/>
      <c r="AF302" s="92"/>
      <c r="AG302" s="92"/>
    </row>
    <row r="303" ht="24.75" customHeight="1">
      <c r="A303" s="91"/>
      <c r="B303" s="128"/>
      <c r="C303" s="125"/>
      <c r="D303" s="1"/>
      <c r="E303" s="126"/>
      <c r="F303" s="126"/>
      <c r="G303" s="126"/>
      <c r="H303" s="126"/>
      <c r="I303" s="126"/>
      <c r="J303" s="1"/>
      <c r="K303" s="1"/>
      <c r="L303" s="114"/>
      <c r="M303" s="1"/>
      <c r="N303" s="128"/>
      <c r="O303" s="125"/>
      <c r="P303" s="1"/>
      <c r="Q303" s="126"/>
      <c r="R303" s="126"/>
      <c r="S303" s="126"/>
      <c r="T303" s="126"/>
      <c r="U303" s="126"/>
      <c r="V303" s="1"/>
      <c r="W303" s="1"/>
      <c r="X303" s="114"/>
      <c r="Y303" s="92"/>
      <c r="Z303" s="92"/>
      <c r="AA303" s="92"/>
      <c r="AB303" s="92"/>
      <c r="AC303" s="92"/>
      <c r="AD303" s="92"/>
      <c r="AE303" s="92"/>
      <c r="AF303" s="92"/>
      <c r="AG303" s="92"/>
    </row>
    <row r="304" ht="24.75" customHeight="1">
      <c r="A304" s="91"/>
      <c r="B304" s="129"/>
      <c r="C304" s="130"/>
      <c r="D304" s="130"/>
      <c r="E304" s="130"/>
      <c r="F304" s="130"/>
      <c r="G304" s="130"/>
      <c r="H304" s="130"/>
      <c r="I304" s="130"/>
      <c r="J304" s="130"/>
      <c r="K304" s="130"/>
      <c r="L304" s="131"/>
      <c r="M304" s="1"/>
      <c r="N304" s="129"/>
      <c r="O304" s="130"/>
      <c r="P304" s="130"/>
      <c r="Q304" s="130"/>
      <c r="R304" s="130"/>
      <c r="S304" s="130"/>
      <c r="T304" s="130"/>
      <c r="U304" s="130"/>
      <c r="V304" s="130"/>
      <c r="W304" s="130"/>
      <c r="X304" s="131"/>
      <c r="Y304" s="92"/>
      <c r="Z304" s="92"/>
      <c r="AA304" s="92"/>
      <c r="AB304" s="92"/>
      <c r="AC304" s="92"/>
      <c r="AD304" s="92"/>
      <c r="AE304" s="92"/>
      <c r="AF304" s="92"/>
      <c r="AG304" s="92"/>
    </row>
    <row r="305" ht="24.75" customHeight="1">
      <c r="A305" s="9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92"/>
      <c r="Z305" s="92"/>
      <c r="AA305" s="92"/>
      <c r="AB305" s="92"/>
      <c r="AC305" s="92"/>
      <c r="AD305" s="92"/>
      <c r="AE305" s="92"/>
      <c r="AF305" s="92"/>
      <c r="AG305" s="92"/>
    </row>
    <row r="306" ht="24.75" customHeight="1">
      <c r="A306" s="91"/>
      <c r="B306" s="94"/>
      <c r="C306" s="95" t="s">
        <v>67</v>
      </c>
      <c r="D306" s="96"/>
      <c r="E306" s="96"/>
      <c r="F306" s="96"/>
      <c r="G306" s="96"/>
      <c r="H306" s="96"/>
      <c r="I306" s="96"/>
      <c r="J306" s="96"/>
      <c r="K306" s="97" t="s">
        <v>68</v>
      </c>
      <c r="L306" s="98"/>
      <c r="M306" s="1"/>
      <c r="N306" s="94"/>
      <c r="O306" s="95" t="s">
        <v>67</v>
      </c>
      <c r="P306" s="96"/>
      <c r="Q306" s="96"/>
      <c r="R306" s="96"/>
      <c r="S306" s="96"/>
      <c r="T306" s="96"/>
      <c r="U306" s="96"/>
      <c r="V306" s="96"/>
      <c r="W306" s="97" t="s">
        <v>68</v>
      </c>
      <c r="X306" s="98"/>
      <c r="Y306" s="92"/>
      <c r="Z306" s="92"/>
      <c r="AA306" s="92"/>
      <c r="AB306" s="92"/>
      <c r="AC306" s="92"/>
      <c r="AD306" s="92"/>
      <c r="AE306" s="92"/>
      <c r="AF306" s="92"/>
      <c r="AG306" s="92"/>
    </row>
    <row r="307" ht="24.75" customHeight="1">
      <c r="A307" s="102"/>
      <c r="B307" s="103"/>
      <c r="C307" s="104" t="str">
        <f>$AA$40</f>
        <v>F.P.F.M. - Taça São Paulo - 2026</v>
      </c>
      <c r="D307" s="105"/>
      <c r="E307" s="105"/>
      <c r="F307" s="105"/>
      <c r="G307" s="105"/>
      <c r="H307" s="105"/>
      <c r="I307" s="105"/>
      <c r="J307" s="105"/>
      <c r="K307" s="106" t="str">
        <f>$AB$40</f>
        <v>Adulto -3ª Divisão - Círculo Militar</v>
      </c>
      <c r="L307" s="107"/>
      <c r="M307" s="108"/>
      <c r="N307" s="109"/>
      <c r="O307" s="104" t="str">
        <f>$AA$41</f>
        <v>F.P.F.M. - Taça São Paulo - 2026</v>
      </c>
      <c r="P307" s="105"/>
      <c r="Q307" s="105"/>
      <c r="R307" s="105"/>
      <c r="S307" s="105"/>
      <c r="T307" s="105"/>
      <c r="U307" s="105"/>
      <c r="V307" s="105"/>
      <c r="W307" s="106" t="str">
        <f>$AB$41</f>
        <v>Adulto -3ª Divisão - Círculo Militar</v>
      </c>
      <c r="X307" s="107"/>
      <c r="Y307" s="110"/>
      <c r="Z307" s="110"/>
      <c r="AA307" s="110"/>
      <c r="AB307" s="110"/>
      <c r="AC307" s="110"/>
      <c r="AD307" s="110"/>
      <c r="AE307" s="110"/>
      <c r="AF307" s="110"/>
      <c r="AG307" s="110"/>
    </row>
    <row r="308" ht="24.75" customHeight="1">
      <c r="A308" s="91"/>
      <c r="B308" s="111"/>
      <c r="C308" s="112"/>
      <c r="D308" s="112"/>
      <c r="E308" s="113"/>
      <c r="F308" s="113"/>
      <c r="G308" s="113"/>
      <c r="H308" s="113"/>
      <c r="I308" s="113"/>
      <c r="J308" s="1"/>
      <c r="K308" s="1"/>
      <c r="L308" s="114"/>
      <c r="M308" s="1"/>
      <c r="N308" s="111"/>
      <c r="O308" s="112"/>
      <c r="P308" s="112"/>
      <c r="Q308" s="113"/>
      <c r="R308" s="113"/>
      <c r="S308" s="113"/>
      <c r="T308" s="113"/>
      <c r="U308" s="113"/>
      <c r="V308" s="1"/>
      <c r="W308" s="1"/>
      <c r="X308" s="114"/>
      <c r="Y308" s="92"/>
      <c r="Z308" s="92"/>
      <c r="AA308" s="92"/>
      <c r="AB308" s="92"/>
      <c r="AC308" s="92"/>
      <c r="AD308" s="92"/>
      <c r="AE308" s="92"/>
      <c r="AF308" s="92"/>
      <c r="AG308" s="92"/>
    </row>
    <row r="309" ht="24.75" customHeight="1">
      <c r="A309" s="91">
        <v>1.0</v>
      </c>
      <c r="B309" s="111"/>
      <c r="C309" s="115" t="s">
        <v>74</v>
      </c>
      <c r="D309" s="112"/>
      <c r="E309" s="116" t="str">
        <f>$AF$40</f>
        <v> GUTO-ECSB </v>
      </c>
      <c r="F309" s="117"/>
      <c r="G309" s="117"/>
      <c r="H309" s="117"/>
      <c r="I309" s="118"/>
      <c r="J309" s="1"/>
      <c r="K309" s="1"/>
      <c r="L309" s="114"/>
      <c r="M309" s="1"/>
      <c r="N309" s="111"/>
      <c r="O309" s="115" t="s">
        <v>74</v>
      </c>
      <c r="P309" s="112"/>
      <c r="Q309" s="116" t="str">
        <f>$AF$41</f>
        <v> PC-SPFC </v>
      </c>
      <c r="R309" s="117"/>
      <c r="S309" s="117"/>
      <c r="T309" s="117"/>
      <c r="U309" s="118"/>
      <c r="V309" s="1"/>
      <c r="W309" s="1"/>
      <c r="X309" s="114"/>
      <c r="Y309" s="92"/>
      <c r="Z309" s="92"/>
      <c r="AA309" s="92"/>
      <c r="AB309" s="92"/>
      <c r="AC309" s="92"/>
      <c r="AD309" s="92"/>
      <c r="AE309" s="92"/>
      <c r="AF309" s="92"/>
      <c r="AG309" s="92"/>
    </row>
    <row r="310" ht="24.75" customHeight="1">
      <c r="A310" s="91">
        <v>1.0</v>
      </c>
      <c r="B310" s="111"/>
      <c r="C310" s="119">
        <f>$AC$40</f>
        <v>1</v>
      </c>
      <c r="D310" s="120"/>
      <c r="E310" s="121"/>
      <c r="F310" s="122"/>
      <c r="G310" s="122"/>
      <c r="H310" s="122"/>
      <c r="I310" s="123"/>
      <c r="J310" s="1"/>
      <c r="K310" s="124"/>
      <c r="L310" s="114"/>
      <c r="M310" s="1"/>
      <c r="N310" s="111"/>
      <c r="O310" s="119">
        <f>$AC$41</f>
        <v>1</v>
      </c>
      <c r="P310" s="120"/>
      <c r="Q310" s="121"/>
      <c r="R310" s="122"/>
      <c r="S310" s="122"/>
      <c r="T310" s="122"/>
      <c r="U310" s="123"/>
      <c r="V310" s="1"/>
      <c r="W310" s="124"/>
      <c r="X310" s="114"/>
      <c r="Y310" s="92"/>
      <c r="Z310" s="92"/>
      <c r="AA310" s="92"/>
      <c r="AB310" s="92"/>
      <c r="AC310" s="92"/>
      <c r="AD310" s="92"/>
      <c r="AE310" s="92"/>
      <c r="AF310" s="92"/>
      <c r="AG310" s="92"/>
    </row>
    <row r="311" ht="24.75" customHeight="1">
      <c r="A311" s="91"/>
      <c r="B311" s="111"/>
      <c r="C311" s="125"/>
      <c r="D311" s="120"/>
      <c r="E311" s="126"/>
      <c r="F311" s="126"/>
      <c r="G311" s="126"/>
      <c r="H311" s="126"/>
      <c r="I311" s="126"/>
      <c r="J311" s="1"/>
      <c r="K311" s="127"/>
      <c r="L311" s="114"/>
      <c r="M311" s="1"/>
      <c r="N311" s="111"/>
      <c r="O311" s="125"/>
      <c r="P311" s="120"/>
      <c r="Q311" s="126"/>
      <c r="R311" s="126"/>
      <c r="S311" s="126"/>
      <c r="T311" s="126"/>
      <c r="U311" s="126"/>
      <c r="V311" s="1"/>
      <c r="W311" s="127"/>
      <c r="X311" s="114"/>
      <c r="Y311" s="92"/>
      <c r="Z311" s="92"/>
      <c r="AA311" s="92"/>
      <c r="AB311" s="92"/>
      <c r="AC311" s="92"/>
      <c r="AD311" s="92"/>
      <c r="AE311" s="92"/>
      <c r="AF311" s="92"/>
      <c r="AG311" s="92"/>
    </row>
    <row r="312" ht="24.75" customHeight="1">
      <c r="A312" s="91"/>
      <c r="B312" s="111"/>
      <c r="C312" s="1"/>
      <c r="D312" s="120"/>
      <c r="E312" s="126"/>
      <c r="F312" s="126"/>
      <c r="G312" s="126"/>
      <c r="H312" s="126"/>
      <c r="I312" s="126"/>
      <c r="J312" s="1"/>
      <c r="K312" s="125"/>
      <c r="L312" s="114"/>
      <c r="M312" s="1"/>
      <c r="N312" s="111"/>
      <c r="O312" s="1"/>
      <c r="P312" s="120"/>
      <c r="Q312" s="126"/>
      <c r="R312" s="126"/>
      <c r="S312" s="126"/>
      <c r="T312" s="126"/>
      <c r="U312" s="126"/>
      <c r="V312" s="1"/>
      <c r="W312" s="125"/>
      <c r="X312" s="114"/>
      <c r="Y312" s="92"/>
      <c r="Z312" s="92"/>
      <c r="AA312" s="92"/>
      <c r="AB312" s="92"/>
      <c r="AC312" s="92"/>
      <c r="AD312" s="92"/>
      <c r="AE312" s="92"/>
      <c r="AF312" s="92"/>
      <c r="AG312" s="92"/>
    </row>
    <row r="313" ht="24.75" customHeight="1">
      <c r="A313" s="91"/>
      <c r="B313" s="111"/>
      <c r="C313" s="115" t="s">
        <v>75</v>
      </c>
      <c r="D313" s="120"/>
      <c r="E313" s="126"/>
      <c r="F313" s="126"/>
      <c r="G313" s="126"/>
      <c r="H313" s="126"/>
      <c r="I313" s="126"/>
      <c r="J313" s="1"/>
      <c r="K313" s="1"/>
      <c r="L313" s="114"/>
      <c r="M313" s="1"/>
      <c r="N313" s="111"/>
      <c r="O313" s="115" t="s">
        <v>75</v>
      </c>
      <c r="P313" s="120"/>
      <c r="Q313" s="126"/>
      <c r="R313" s="126"/>
      <c r="S313" s="126"/>
      <c r="T313" s="126"/>
      <c r="U313" s="126"/>
      <c r="V313" s="1"/>
      <c r="W313" s="1"/>
      <c r="X313" s="114"/>
      <c r="Y313" s="92"/>
      <c r="Z313" s="92"/>
      <c r="AA313" s="92"/>
      <c r="AB313" s="92"/>
      <c r="AC313" s="92"/>
      <c r="AD313" s="92"/>
      <c r="AE313" s="92"/>
      <c r="AF313" s="92"/>
      <c r="AG313" s="92"/>
    </row>
    <row r="314" ht="24.75" customHeight="1">
      <c r="A314" s="91"/>
      <c r="B314" s="128"/>
      <c r="C314" s="119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14"/>
      <c r="M314" s="1"/>
      <c r="N314" s="128"/>
      <c r="O314" s="119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14"/>
      <c r="Y314" s="92"/>
      <c r="Z314" s="92"/>
      <c r="AA314" s="92"/>
      <c r="AB314" s="92"/>
      <c r="AC314" s="92"/>
      <c r="AD314" s="92"/>
      <c r="AE314" s="92"/>
      <c r="AF314" s="92"/>
      <c r="AG314" s="92"/>
    </row>
    <row r="315" ht="24.75" customHeight="1">
      <c r="A315" s="91">
        <v>1.0</v>
      </c>
      <c r="B315" s="128"/>
      <c r="C315" s="125"/>
      <c r="D315" s="1"/>
      <c r="E315" s="116" t="str">
        <f>$AG$40</f>
        <v> RAFAEL SANTOS-CMSP </v>
      </c>
      <c r="F315" s="117"/>
      <c r="G315" s="117"/>
      <c r="H315" s="117"/>
      <c r="I315" s="118"/>
      <c r="J315" s="1"/>
      <c r="K315" s="1"/>
      <c r="L315" s="114"/>
      <c r="M315" s="1"/>
      <c r="N315" s="128"/>
      <c r="O315" s="125"/>
      <c r="P315" s="1"/>
      <c r="Q315" s="116" t="str">
        <f>$AG$41</f>
        <v> RENAN G.-MFC </v>
      </c>
      <c r="R315" s="117"/>
      <c r="S315" s="117"/>
      <c r="T315" s="117"/>
      <c r="U315" s="118"/>
      <c r="V315" s="1"/>
      <c r="W315" s="1"/>
      <c r="X315" s="114"/>
      <c r="Y315" s="92"/>
      <c r="Z315" s="92"/>
      <c r="AA315" s="92"/>
      <c r="AB315" s="92"/>
      <c r="AC315" s="92"/>
      <c r="AD315" s="92"/>
      <c r="AE315" s="92"/>
      <c r="AF315" s="92"/>
      <c r="AG315" s="92"/>
    </row>
    <row r="316" ht="24.75" customHeight="1">
      <c r="A316" s="91">
        <v>1.0</v>
      </c>
      <c r="B316" s="128"/>
      <c r="C316" s="1"/>
      <c r="D316" s="1"/>
      <c r="E316" s="121"/>
      <c r="F316" s="122"/>
      <c r="G316" s="122"/>
      <c r="H316" s="122"/>
      <c r="I316" s="123"/>
      <c r="J316" s="1"/>
      <c r="K316" s="124"/>
      <c r="L316" s="114"/>
      <c r="M316" s="1"/>
      <c r="N316" s="128"/>
      <c r="O316" s="1"/>
      <c r="P316" s="1"/>
      <c r="Q316" s="121"/>
      <c r="R316" s="122"/>
      <c r="S316" s="122"/>
      <c r="T316" s="122"/>
      <c r="U316" s="123"/>
      <c r="V316" s="1"/>
      <c r="W316" s="124"/>
      <c r="X316" s="114"/>
      <c r="Y316" s="92"/>
      <c r="Z316" s="92"/>
      <c r="AA316" s="92"/>
      <c r="AB316" s="92"/>
      <c r="AC316" s="92"/>
      <c r="AD316" s="92"/>
      <c r="AE316" s="92"/>
      <c r="AF316" s="92"/>
      <c r="AG316" s="92"/>
    </row>
    <row r="317" ht="24.75" customHeight="1">
      <c r="A317" s="91"/>
      <c r="B317" s="128"/>
      <c r="C317" s="115" t="s">
        <v>71</v>
      </c>
      <c r="D317" s="1"/>
      <c r="E317" s="126"/>
      <c r="F317" s="126"/>
      <c r="G317" s="126"/>
      <c r="H317" s="126"/>
      <c r="I317" s="126"/>
      <c r="J317" s="1"/>
      <c r="K317" s="127"/>
      <c r="L317" s="114"/>
      <c r="M317" s="1"/>
      <c r="N317" s="128"/>
      <c r="O317" s="115" t="s">
        <v>71</v>
      </c>
      <c r="P317" s="1"/>
      <c r="Q317" s="126"/>
      <c r="R317" s="126"/>
      <c r="S317" s="126"/>
      <c r="T317" s="126"/>
      <c r="U317" s="126"/>
      <c r="V317" s="1"/>
      <c r="W317" s="127"/>
      <c r="X317" s="114"/>
      <c r="Y317" s="92"/>
      <c r="Z317" s="92"/>
      <c r="AA317" s="92"/>
      <c r="AB317" s="92"/>
      <c r="AC317" s="92"/>
      <c r="AD317" s="92"/>
      <c r="AE317" s="92"/>
      <c r="AF317" s="92"/>
      <c r="AG317" s="92"/>
    </row>
    <row r="318" ht="24.75" customHeight="1">
      <c r="A318" s="91"/>
      <c r="B318" s="128"/>
      <c r="C318" s="119">
        <f>$AE$40</f>
        <v>6</v>
      </c>
      <c r="D318" s="1"/>
      <c r="E318" s="126"/>
      <c r="F318" s="126"/>
      <c r="G318" s="126"/>
      <c r="H318" s="126"/>
      <c r="I318" s="126"/>
      <c r="J318" s="1"/>
      <c r="K318" s="125"/>
      <c r="L318" s="114"/>
      <c r="M318" s="1"/>
      <c r="N318" s="128"/>
      <c r="O318" s="119">
        <f>$AE$41</f>
        <v>1</v>
      </c>
      <c r="P318" s="1"/>
      <c r="Q318" s="126"/>
      <c r="R318" s="126"/>
      <c r="S318" s="126"/>
      <c r="T318" s="126"/>
      <c r="U318" s="126"/>
      <c r="V318" s="1"/>
      <c r="W318" s="125"/>
      <c r="X318" s="114"/>
      <c r="Y318" s="92"/>
      <c r="Z318" s="92"/>
      <c r="AA318" s="92"/>
      <c r="AB318" s="92"/>
      <c r="AC318" s="92"/>
      <c r="AD318" s="92"/>
      <c r="AE318" s="92"/>
      <c r="AF318" s="92"/>
      <c r="AG318" s="92"/>
    </row>
    <row r="319" ht="24.75" customHeight="1">
      <c r="A319" s="91"/>
      <c r="B319" s="128"/>
      <c r="C319" s="125"/>
      <c r="D319" s="1"/>
      <c r="E319" s="126"/>
      <c r="F319" s="126"/>
      <c r="G319" s="126"/>
      <c r="H319" s="126"/>
      <c r="I319" s="126"/>
      <c r="J319" s="1"/>
      <c r="K319" s="1"/>
      <c r="L319" s="114"/>
      <c r="M319" s="1"/>
      <c r="N319" s="128"/>
      <c r="O319" s="125"/>
      <c r="P319" s="1"/>
      <c r="Q319" s="126"/>
      <c r="R319" s="126"/>
      <c r="S319" s="126"/>
      <c r="T319" s="126"/>
      <c r="U319" s="126"/>
      <c r="V319" s="1"/>
      <c r="W319" s="1"/>
      <c r="X319" s="114"/>
      <c r="Y319" s="92"/>
      <c r="Z319" s="92"/>
      <c r="AA319" s="92"/>
      <c r="AB319" s="92"/>
      <c r="AC319" s="92"/>
      <c r="AD319" s="92"/>
      <c r="AE319" s="92"/>
      <c r="AF319" s="92"/>
      <c r="AG319" s="92"/>
    </row>
    <row r="320" ht="24.75" customHeight="1">
      <c r="A320" s="91"/>
      <c r="B320" s="129"/>
      <c r="C320" s="130"/>
      <c r="D320" s="130"/>
      <c r="E320" s="130"/>
      <c r="F320" s="130"/>
      <c r="G320" s="130"/>
      <c r="H320" s="130"/>
      <c r="I320" s="130"/>
      <c r="J320" s="130"/>
      <c r="K320" s="130"/>
      <c r="L320" s="131"/>
      <c r="M320" s="1"/>
      <c r="N320" s="129"/>
      <c r="O320" s="130"/>
      <c r="P320" s="130"/>
      <c r="Q320" s="130"/>
      <c r="R320" s="130"/>
      <c r="S320" s="130"/>
      <c r="T320" s="130"/>
      <c r="U320" s="130"/>
      <c r="V320" s="130"/>
      <c r="W320" s="130"/>
      <c r="X320" s="131"/>
      <c r="Y320" s="92"/>
      <c r="Z320" s="92"/>
      <c r="AA320" s="92"/>
      <c r="AB320" s="92"/>
      <c r="AC320" s="92"/>
      <c r="AD320" s="92"/>
      <c r="AE320" s="92"/>
      <c r="AF320" s="92"/>
      <c r="AG320" s="92"/>
    </row>
    <row r="321" ht="24.75" customHeight="1">
      <c r="A321" s="91"/>
      <c r="Y321" s="92"/>
      <c r="Z321" s="92"/>
      <c r="AA321" s="92"/>
      <c r="AB321" s="92"/>
      <c r="AC321" s="92"/>
      <c r="AD321" s="92"/>
      <c r="AE321" s="92"/>
      <c r="AF321" s="92"/>
      <c r="AG321" s="92"/>
    </row>
    <row r="322" ht="24.75" customHeight="1">
      <c r="A322" s="135"/>
      <c r="B322" s="94"/>
      <c r="C322" s="95" t="s">
        <v>67</v>
      </c>
      <c r="D322" s="96"/>
      <c r="E322" s="96"/>
      <c r="F322" s="96"/>
      <c r="G322" s="96"/>
      <c r="H322" s="96"/>
      <c r="I322" s="96"/>
      <c r="J322" s="96"/>
      <c r="K322" s="97" t="s">
        <v>68</v>
      </c>
      <c r="L322" s="98"/>
      <c r="M322" s="1"/>
      <c r="N322" s="94"/>
      <c r="O322" s="95" t="s">
        <v>67</v>
      </c>
      <c r="P322" s="96"/>
      <c r="Q322" s="96"/>
      <c r="R322" s="96"/>
      <c r="S322" s="96"/>
      <c r="T322" s="96"/>
      <c r="U322" s="96"/>
      <c r="V322" s="96"/>
      <c r="W322" s="97" t="s">
        <v>68</v>
      </c>
      <c r="X322" s="98"/>
      <c r="Y322" s="92"/>
      <c r="Z322" s="92"/>
      <c r="AA322" s="92"/>
      <c r="AB322" s="92"/>
      <c r="AC322" s="92"/>
      <c r="AD322" s="92"/>
      <c r="AE322" s="92"/>
      <c r="AF322" s="92"/>
      <c r="AG322" s="92"/>
    </row>
    <row r="323" ht="24.75" customHeight="1">
      <c r="A323" s="136"/>
      <c r="B323" s="103"/>
      <c r="C323" s="104" t="str">
        <f>$AA$42</f>
        <v>F.P.F.M. - Taça São Paulo - 2026</v>
      </c>
      <c r="D323" s="105"/>
      <c r="E323" s="105"/>
      <c r="F323" s="105"/>
      <c r="G323" s="105"/>
      <c r="H323" s="105"/>
      <c r="I323" s="105"/>
      <c r="J323" s="105"/>
      <c r="K323" s="106" t="str">
        <f>$AB$42</f>
        <v>Adulto -3ª Divisão - Círculo Militar</v>
      </c>
      <c r="L323" s="107"/>
      <c r="M323" s="108"/>
      <c r="N323" s="109"/>
      <c r="O323" s="104" t="str">
        <f>$AA$43</f>
        <v>F.P.F.M. - Taça São Paulo - 2026</v>
      </c>
      <c r="P323" s="105"/>
      <c r="Q323" s="105"/>
      <c r="R323" s="105"/>
      <c r="S323" s="105"/>
      <c r="T323" s="105"/>
      <c r="U323" s="105"/>
      <c r="V323" s="105"/>
      <c r="W323" s="106" t="str">
        <f>$AB$43</f>
        <v>Adulto -3ª Divisão - Círculo Militar</v>
      </c>
      <c r="X323" s="107"/>
      <c r="Y323" s="110"/>
      <c r="Z323" s="110"/>
      <c r="AA323" s="110"/>
      <c r="AB323" s="110"/>
      <c r="AC323" s="110"/>
      <c r="AD323" s="110"/>
      <c r="AE323" s="110"/>
      <c r="AF323" s="110"/>
      <c r="AG323" s="110"/>
    </row>
    <row r="324" ht="24.75" customHeight="1">
      <c r="A324" s="135"/>
      <c r="B324" s="111"/>
      <c r="C324" s="112"/>
      <c r="D324" s="112"/>
      <c r="E324" s="113"/>
      <c r="F324" s="113"/>
      <c r="G324" s="113"/>
      <c r="H324" s="113"/>
      <c r="I324" s="113"/>
      <c r="J324" s="1"/>
      <c r="K324" s="1"/>
      <c r="L324" s="114"/>
      <c r="M324" s="1"/>
      <c r="N324" s="111"/>
      <c r="O324" s="112"/>
      <c r="P324" s="112"/>
      <c r="Q324" s="113"/>
      <c r="R324" s="113"/>
      <c r="S324" s="113"/>
      <c r="T324" s="113"/>
      <c r="U324" s="113"/>
      <c r="V324" s="1"/>
      <c r="W324" s="1"/>
      <c r="X324" s="114"/>
      <c r="Y324" s="92"/>
      <c r="Z324" s="92"/>
      <c r="AA324" s="92"/>
      <c r="AB324" s="92"/>
      <c r="AC324" s="92"/>
      <c r="AD324" s="92"/>
      <c r="AE324" s="92"/>
      <c r="AF324" s="92"/>
      <c r="AG324" s="92"/>
    </row>
    <row r="325" ht="24.75" customHeight="1">
      <c r="A325" s="91">
        <v>1.0</v>
      </c>
      <c r="B325" s="111"/>
      <c r="C325" s="115" t="s">
        <v>74</v>
      </c>
      <c r="D325" s="112"/>
      <c r="E325" s="116" t="str">
        <f>$AF$42</f>
        <v> LEO RODRIGUES-SPFC </v>
      </c>
      <c r="F325" s="117"/>
      <c r="G325" s="117"/>
      <c r="H325" s="117"/>
      <c r="I325" s="118"/>
      <c r="J325" s="1"/>
      <c r="K325" s="1"/>
      <c r="L325" s="114"/>
      <c r="M325" s="1"/>
      <c r="N325" s="111"/>
      <c r="O325" s="115" t="s">
        <v>74</v>
      </c>
      <c r="P325" s="112"/>
      <c r="Q325" s="116" t="str">
        <f>$AF$43</f>
        <v> DIEGO BANFI-SPFC </v>
      </c>
      <c r="R325" s="117"/>
      <c r="S325" s="117"/>
      <c r="T325" s="117"/>
      <c r="U325" s="118"/>
      <c r="V325" s="1"/>
      <c r="W325" s="1"/>
      <c r="X325" s="114"/>
      <c r="Y325" s="92"/>
      <c r="Z325" s="92"/>
      <c r="AA325" s="92"/>
      <c r="AB325" s="92"/>
      <c r="AC325" s="92"/>
      <c r="AD325" s="92"/>
      <c r="AE325" s="92"/>
      <c r="AF325" s="92"/>
      <c r="AG325" s="92"/>
    </row>
    <row r="326" ht="24.75" customHeight="1">
      <c r="A326" s="91">
        <v>1.0</v>
      </c>
      <c r="B326" s="111"/>
      <c r="C326" s="119">
        <f>$AC$42</f>
        <v>1</v>
      </c>
      <c r="D326" s="120"/>
      <c r="E326" s="121"/>
      <c r="F326" s="122"/>
      <c r="G326" s="122"/>
      <c r="H326" s="122"/>
      <c r="I326" s="123"/>
      <c r="J326" s="1"/>
      <c r="K326" s="124"/>
      <c r="L326" s="114"/>
      <c r="M326" s="1"/>
      <c r="N326" s="111"/>
      <c r="O326" s="119">
        <f>$AC$43</f>
        <v>1</v>
      </c>
      <c r="P326" s="120"/>
      <c r="Q326" s="121"/>
      <c r="R326" s="122"/>
      <c r="S326" s="122"/>
      <c r="T326" s="122"/>
      <c r="U326" s="123"/>
      <c r="V326" s="1"/>
      <c r="W326" s="124"/>
      <c r="X326" s="114"/>
      <c r="Y326" s="92"/>
      <c r="Z326" s="92"/>
      <c r="AA326" s="92"/>
      <c r="AB326" s="92"/>
      <c r="AC326" s="92"/>
      <c r="AD326" s="92"/>
      <c r="AE326" s="92"/>
      <c r="AF326" s="92"/>
      <c r="AG326" s="92"/>
    </row>
    <row r="327" ht="24.75" customHeight="1">
      <c r="A327" s="91"/>
      <c r="B327" s="111"/>
      <c r="C327" s="125"/>
      <c r="D327" s="120"/>
      <c r="E327" s="126"/>
      <c r="F327" s="126"/>
      <c r="G327" s="126"/>
      <c r="H327" s="126"/>
      <c r="I327" s="126"/>
      <c r="J327" s="1"/>
      <c r="K327" s="127"/>
      <c r="L327" s="114"/>
      <c r="M327" s="1"/>
      <c r="N327" s="111"/>
      <c r="O327" s="125"/>
      <c r="P327" s="120"/>
      <c r="Q327" s="126"/>
      <c r="R327" s="126"/>
      <c r="S327" s="126"/>
      <c r="T327" s="126"/>
      <c r="U327" s="126"/>
      <c r="V327" s="1"/>
      <c r="W327" s="127"/>
      <c r="X327" s="114"/>
      <c r="Y327" s="92"/>
      <c r="Z327" s="92"/>
      <c r="AA327" s="92"/>
      <c r="AB327" s="92"/>
      <c r="AC327" s="92"/>
      <c r="AD327" s="92"/>
      <c r="AE327" s="92"/>
      <c r="AF327" s="92"/>
      <c r="AG327" s="92"/>
    </row>
    <row r="328" ht="24.75" customHeight="1">
      <c r="A328" s="91"/>
      <c r="B328" s="111"/>
      <c r="C328" s="1"/>
      <c r="D328" s="120"/>
      <c r="E328" s="126"/>
      <c r="F328" s="126"/>
      <c r="G328" s="126"/>
      <c r="H328" s="126"/>
      <c r="I328" s="126"/>
      <c r="J328" s="1"/>
      <c r="K328" s="125"/>
      <c r="L328" s="114"/>
      <c r="M328" s="1"/>
      <c r="N328" s="111"/>
      <c r="O328" s="1"/>
      <c r="P328" s="120"/>
      <c r="Q328" s="126"/>
      <c r="R328" s="126"/>
      <c r="S328" s="126"/>
      <c r="T328" s="126"/>
      <c r="U328" s="126"/>
      <c r="V328" s="1"/>
      <c r="W328" s="125"/>
      <c r="X328" s="114"/>
      <c r="Y328" s="92"/>
      <c r="Z328" s="92"/>
      <c r="AA328" s="92"/>
      <c r="AB328" s="92"/>
      <c r="AC328" s="92"/>
      <c r="AD328" s="92"/>
      <c r="AE328" s="92"/>
      <c r="AF328" s="92"/>
      <c r="AG328" s="92"/>
    </row>
    <row r="329" ht="24.75" customHeight="1">
      <c r="A329" s="91"/>
      <c r="B329" s="111"/>
      <c r="C329" s="115" t="s">
        <v>75</v>
      </c>
      <c r="D329" s="120"/>
      <c r="E329" s="126"/>
      <c r="F329" s="126"/>
      <c r="G329" s="126"/>
      <c r="H329" s="126"/>
      <c r="I329" s="126"/>
      <c r="J329" s="1"/>
      <c r="K329" s="1"/>
      <c r="L329" s="114"/>
      <c r="M329" s="1"/>
      <c r="N329" s="111"/>
      <c r="O329" s="115" t="s">
        <v>75</v>
      </c>
      <c r="P329" s="120"/>
      <c r="Q329" s="126"/>
      <c r="R329" s="126"/>
      <c r="S329" s="126"/>
      <c r="T329" s="126"/>
      <c r="U329" s="126"/>
      <c r="V329" s="1"/>
      <c r="W329" s="1"/>
      <c r="X329" s="114"/>
      <c r="Y329" s="92"/>
      <c r="Z329" s="92"/>
      <c r="AA329" s="92"/>
      <c r="AB329" s="92"/>
      <c r="AC329" s="92"/>
      <c r="AD329" s="92"/>
      <c r="AE329" s="92"/>
      <c r="AF329" s="92"/>
      <c r="AG329" s="92"/>
    </row>
    <row r="330" ht="24.75" customHeight="1">
      <c r="A330" s="91"/>
      <c r="B330" s="128"/>
      <c r="C330" s="119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14"/>
      <c r="M330" s="1"/>
      <c r="N330" s="128"/>
      <c r="O330" s="119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14"/>
      <c r="Y330" s="92"/>
      <c r="Z330" s="92"/>
      <c r="AA330" s="92"/>
      <c r="AB330" s="92"/>
      <c r="AC330" s="92"/>
      <c r="AD330" s="92"/>
      <c r="AE330" s="92"/>
      <c r="AF330" s="92"/>
      <c r="AG330" s="92"/>
    </row>
    <row r="331" ht="24.75" customHeight="1">
      <c r="A331" s="91">
        <v>1.0</v>
      </c>
      <c r="B331" s="128"/>
      <c r="C331" s="125"/>
      <c r="D331" s="1"/>
      <c r="E331" s="116" t="str">
        <f>$AG$42</f>
        <v> ZERO-SCCP </v>
      </c>
      <c r="F331" s="117"/>
      <c r="G331" s="117"/>
      <c r="H331" s="117"/>
      <c r="I331" s="118"/>
      <c r="J331" s="1"/>
      <c r="K331" s="1"/>
      <c r="L331" s="114"/>
      <c r="M331" s="1"/>
      <c r="N331" s="128"/>
      <c r="O331" s="125"/>
      <c r="P331" s="1"/>
      <c r="Q331" s="116" t="str">
        <f>$AG$43</f>
        <v> ARTHURZINHO-CMSP </v>
      </c>
      <c r="R331" s="117"/>
      <c r="S331" s="117"/>
      <c r="T331" s="117"/>
      <c r="U331" s="118"/>
      <c r="V331" s="1"/>
      <c r="W331" s="1"/>
      <c r="X331" s="114"/>
      <c r="Y331" s="92"/>
      <c r="Z331" s="92"/>
      <c r="AA331" s="92"/>
      <c r="AB331" s="92"/>
      <c r="AC331" s="92"/>
      <c r="AD331" s="92"/>
      <c r="AE331" s="92"/>
      <c r="AF331" s="92"/>
      <c r="AG331" s="92"/>
    </row>
    <row r="332" ht="24.75" customHeight="1">
      <c r="A332" s="91">
        <v>1.0</v>
      </c>
      <c r="B332" s="128"/>
      <c r="C332" s="1"/>
      <c r="D332" s="1"/>
      <c r="E332" s="121"/>
      <c r="F332" s="122"/>
      <c r="G332" s="122"/>
      <c r="H332" s="122"/>
      <c r="I332" s="123"/>
      <c r="J332" s="1"/>
      <c r="K332" s="124"/>
      <c r="L332" s="114"/>
      <c r="M332" s="1"/>
      <c r="N332" s="128"/>
      <c r="O332" s="1"/>
      <c r="P332" s="1"/>
      <c r="Q332" s="121"/>
      <c r="R332" s="122"/>
      <c r="S332" s="122"/>
      <c r="T332" s="122"/>
      <c r="U332" s="123"/>
      <c r="V332" s="1"/>
      <c r="W332" s="124"/>
      <c r="X332" s="114"/>
      <c r="Y332" s="92"/>
      <c r="Z332" s="92"/>
      <c r="AA332" s="92"/>
      <c r="AB332" s="92"/>
      <c r="AC332" s="92"/>
      <c r="AD332" s="92"/>
      <c r="AE332" s="92"/>
      <c r="AF332" s="92"/>
      <c r="AG332" s="92"/>
    </row>
    <row r="333" ht="24.75" customHeight="1">
      <c r="A333" s="91"/>
      <c r="B333" s="128"/>
      <c r="C333" s="115" t="s">
        <v>71</v>
      </c>
      <c r="D333" s="1"/>
      <c r="E333" s="126"/>
      <c r="F333" s="126"/>
      <c r="G333" s="126"/>
      <c r="H333" s="126"/>
      <c r="I333" s="126"/>
      <c r="J333" s="1"/>
      <c r="K333" s="127"/>
      <c r="L333" s="114"/>
      <c r="M333" s="1"/>
      <c r="N333" s="128"/>
      <c r="O333" s="115" t="s">
        <v>71</v>
      </c>
      <c r="P333" s="1"/>
      <c r="Q333" s="126"/>
      <c r="R333" s="126"/>
      <c r="S333" s="126"/>
      <c r="T333" s="126"/>
      <c r="U333" s="126"/>
      <c r="V333" s="1"/>
      <c r="W333" s="127"/>
      <c r="X333" s="114"/>
      <c r="Y333" s="92"/>
      <c r="Z333" s="92"/>
      <c r="AA333" s="92"/>
      <c r="AB333" s="92"/>
      <c r="AC333" s="92"/>
      <c r="AD333" s="92"/>
      <c r="AE333" s="92"/>
      <c r="AF333" s="92"/>
      <c r="AG333" s="92"/>
    </row>
    <row r="334" ht="24.75" customHeight="1">
      <c r="A334" s="91"/>
      <c r="B334" s="128"/>
      <c r="C334" s="119">
        <f>$AE$42</f>
        <v>2</v>
      </c>
      <c r="D334" s="1"/>
      <c r="E334" s="126"/>
      <c r="F334" s="126"/>
      <c r="G334" s="126"/>
      <c r="H334" s="126"/>
      <c r="I334" s="126"/>
      <c r="J334" s="1"/>
      <c r="K334" s="125"/>
      <c r="L334" s="114"/>
      <c r="M334" s="1"/>
      <c r="N334" s="128"/>
      <c r="O334" s="119">
        <f>$AE$43</f>
        <v>3</v>
      </c>
      <c r="P334" s="1"/>
      <c r="Q334" s="126"/>
      <c r="R334" s="126"/>
      <c r="S334" s="126"/>
      <c r="T334" s="126"/>
      <c r="U334" s="126"/>
      <c r="V334" s="1"/>
      <c r="W334" s="125"/>
      <c r="X334" s="114"/>
      <c r="Y334" s="92"/>
      <c r="Z334" s="92"/>
      <c r="AA334" s="92"/>
      <c r="AB334" s="92"/>
      <c r="AC334" s="92"/>
      <c r="AD334" s="92"/>
      <c r="AE334" s="92"/>
      <c r="AF334" s="92"/>
      <c r="AG334" s="92"/>
    </row>
    <row r="335" ht="24.75" customHeight="1">
      <c r="A335" s="91"/>
      <c r="B335" s="128"/>
      <c r="C335" s="125"/>
      <c r="D335" s="1"/>
      <c r="E335" s="126"/>
      <c r="F335" s="126"/>
      <c r="G335" s="126"/>
      <c r="H335" s="126"/>
      <c r="I335" s="126"/>
      <c r="J335" s="1"/>
      <c r="K335" s="1"/>
      <c r="L335" s="114"/>
      <c r="M335" s="1"/>
      <c r="N335" s="128"/>
      <c r="O335" s="125"/>
      <c r="P335" s="1"/>
      <c r="Q335" s="126"/>
      <c r="R335" s="126"/>
      <c r="S335" s="126"/>
      <c r="T335" s="126"/>
      <c r="U335" s="126"/>
      <c r="V335" s="1"/>
      <c r="W335" s="1"/>
      <c r="X335" s="114"/>
      <c r="Y335" s="92"/>
      <c r="Z335" s="92"/>
      <c r="AA335" s="92"/>
      <c r="AB335" s="92"/>
      <c r="AC335" s="92"/>
      <c r="AD335" s="92"/>
      <c r="AE335" s="92"/>
      <c r="AF335" s="92"/>
      <c r="AG335" s="92"/>
    </row>
    <row r="336" ht="24.75" customHeight="1">
      <c r="A336" s="91"/>
      <c r="B336" s="129"/>
      <c r="C336" s="130"/>
      <c r="D336" s="130"/>
      <c r="E336" s="130"/>
      <c r="F336" s="130"/>
      <c r="G336" s="130"/>
      <c r="H336" s="130"/>
      <c r="I336" s="130"/>
      <c r="J336" s="130"/>
      <c r="K336" s="130"/>
      <c r="L336" s="131"/>
      <c r="M336" s="1"/>
      <c r="N336" s="129"/>
      <c r="O336" s="130"/>
      <c r="P336" s="130"/>
      <c r="Q336" s="130"/>
      <c r="R336" s="130"/>
      <c r="S336" s="130"/>
      <c r="T336" s="130"/>
      <c r="U336" s="130"/>
      <c r="V336" s="130"/>
      <c r="W336" s="130"/>
      <c r="X336" s="131"/>
      <c r="Y336" s="92"/>
      <c r="Z336" s="92"/>
      <c r="AA336" s="92"/>
      <c r="AB336" s="92"/>
      <c r="AC336" s="92"/>
      <c r="AD336" s="92"/>
      <c r="AE336" s="92"/>
      <c r="AF336" s="92"/>
      <c r="AG336" s="92"/>
    </row>
    <row r="337" ht="24.75" customHeight="1">
      <c r="A337" s="9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92"/>
      <c r="Z337" s="92"/>
      <c r="AA337" s="92"/>
      <c r="AB337" s="92"/>
      <c r="AC337" s="92"/>
      <c r="AD337" s="92"/>
      <c r="AE337" s="92"/>
      <c r="AF337" s="92"/>
      <c r="AG337" s="92"/>
    </row>
    <row r="338" ht="24.75" customHeight="1">
      <c r="A338" s="91"/>
      <c r="B338" s="94"/>
      <c r="C338" s="95" t="s">
        <v>67</v>
      </c>
      <c r="D338" s="96"/>
      <c r="E338" s="96"/>
      <c r="F338" s="96"/>
      <c r="G338" s="96"/>
      <c r="H338" s="96"/>
      <c r="I338" s="96"/>
      <c r="J338" s="96"/>
      <c r="K338" s="97" t="s">
        <v>68</v>
      </c>
      <c r="L338" s="98"/>
      <c r="M338" s="1"/>
      <c r="N338" s="94"/>
      <c r="O338" s="95" t="s">
        <v>67</v>
      </c>
      <c r="P338" s="96"/>
      <c r="Q338" s="96"/>
      <c r="R338" s="96"/>
      <c r="S338" s="96"/>
      <c r="T338" s="96"/>
      <c r="U338" s="96"/>
      <c r="V338" s="96"/>
      <c r="W338" s="97" t="s">
        <v>68</v>
      </c>
      <c r="X338" s="98"/>
      <c r="Y338" s="92"/>
      <c r="Z338" s="92"/>
      <c r="AA338" s="92"/>
      <c r="AB338" s="92"/>
      <c r="AC338" s="92"/>
      <c r="AD338" s="92"/>
      <c r="AE338" s="92"/>
      <c r="AF338" s="92"/>
      <c r="AG338" s="92"/>
    </row>
    <row r="339" ht="24.75" customHeight="1">
      <c r="A339" s="102"/>
      <c r="B339" s="103"/>
      <c r="C339" s="104" t="str">
        <f>$AA$44</f>
        <v>F.P.F.M. - Taça São Paulo - 2026</v>
      </c>
      <c r="D339" s="105"/>
      <c r="E339" s="105"/>
      <c r="F339" s="105"/>
      <c r="G339" s="105"/>
      <c r="H339" s="105"/>
      <c r="I339" s="105"/>
      <c r="J339" s="105"/>
      <c r="K339" s="106" t="str">
        <f>$AB$44</f>
        <v>Adulto -3ª Divisão - Círculo Militar</v>
      </c>
      <c r="L339" s="107"/>
      <c r="M339" s="108"/>
      <c r="N339" s="109"/>
      <c r="O339" s="104" t="str">
        <f>$AA$45</f>
        <v>F.P.F.M. - Taça São Paulo - 2026</v>
      </c>
      <c r="P339" s="105"/>
      <c r="Q339" s="105"/>
      <c r="R339" s="105"/>
      <c r="S339" s="105"/>
      <c r="T339" s="105"/>
      <c r="U339" s="105"/>
      <c r="V339" s="105"/>
      <c r="W339" s="106" t="str">
        <f>$AB$45</f>
        <v>Adulto -3ª Divisão - Círculo Militar</v>
      </c>
      <c r="X339" s="107"/>
      <c r="Y339" s="110"/>
      <c r="Z339" s="110"/>
      <c r="AA339" s="110"/>
      <c r="AB339" s="110"/>
      <c r="AC339" s="110"/>
      <c r="AD339" s="110"/>
      <c r="AE339" s="110"/>
      <c r="AF339" s="110"/>
      <c r="AG339" s="110"/>
    </row>
    <row r="340" ht="24.75" customHeight="1">
      <c r="A340" s="91"/>
      <c r="B340" s="111"/>
      <c r="C340" s="112"/>
      <c r="D340" s="112"/>
      <c r="E340" s="113"/>
      <c r="F340" s="113"/>
      <c r="G340" s="113"/>
      <c r="H340" s="113"/>
      <c r="I340" s="113"/>
      <c r="J340" s="1"/>
      <c r="K340" s="1"/>
      <c r="L340" s="114"/>
      <c r="M340" s="1"/>
      <c r="N340" s="111"/>
      <c r="O340" s="112"/>
      <c r="P340" s="112"/>
      <c r="Q340" s="113"/>
      <c r="R340" s="113"/>
      <c r="S340" s="113"/>
      <c r="T340" s="113"/>
      <c r="U340" s="113"/>
      <c r="V340" s="1"/>
      <c r="W340" s="1"/>
      <c r="X340" s="114"/>
      <c r="Y340" s="92"/>
      <c r="Z340" s="92"/>
      <c r="AA340" s="92"/>
      <c r="AB340" s="92"/>
      <c r="AC340" s="92"/>
      <c r="AD340" s="92"/>
      <c r="AE340" s="92"/>
      <c r="AF340" s="92"/>
      <c r="AG340" s="92"/>
    </row>
    <row r="341" ht="24.75" customHeight="1">
      <c r="A341" s="91">
        <v>1.0</v>
      </c>
      <c r="B341" s="111"/>
      <c r="C341" s="115" t="s">
        <v>74</v>
      </c>
      <c r="D341" s="112"/>
      <c r="E341" s="116" t="str">
        <f>$AF$44</f>
        <v> BRUNO VASC.-SPFC </v>
      </c>
      <c r="F341" s="117"/>
      <c r="G341" s="117"/>
      <c r="H341" s="117"/>
      <c r="I341" s="118"/>
      <c r="J341" s="1"/>
      <c r="K341" s="1"/>
      <c r="L341" s="114"/>
      <c r="M341" s="1"/>
      <c r="N341" s="111"/>
      <c r="O341" s="115" t="s">
        <v>74</v>
      </c>
      <c r="P341" s="112"/>
      <c r="Q341" s="116" t="str">
        <f>$AF$45</f>
        <v> DUDA-SPFC </v>
      </c>
      <c r="R341" s="117"/>
      <c r="S341" s="117"/>
      <c r="T341" s="117"/>
      <c r="U341" s="118"/>
      <c r="V341" s="1"/>
      <c r="W341" s="1"/>
      <c r="X341" s="114"/>
      <c r="Y341" s="92"/>
      <c r="Z341" s="92"/>
      <c r="AA341" s="92"/>
      <c r="AB341" s="92"/>
      <c r="AC341" s="92"/>
      <c r="AD341" s="92"/>
      <c r="AE341" s="92"/>
      <c r="AF341" s="92"/>
      <c r="AG341" s="92"/>
    </row>
    <row r="342" ht="24.75" customHeight="1">
      <c r="A342" s="91">
        <v>1.0</v>
      </c>
      <c r="B342" s="111"/>
      <c r="C342" s="119">
        <f>$AC$44</f>
        <v>1</v>
      </c>
      <c r="D342" s="120"/>
      <c r="E342" s="121"/>
      <c r="F342" s="122"/>
      <c r="G342" s="122"/>
      <c r="H342" s="122"/>
      <c r="I342" s="123"/>
      <c r="J342" s="1"/>
      <c r="K342" s="124"/>
      <c r="L342" s="114"/>
      <c r="M342" s="1"/>
      <c r="N342" s="111"/>
      <c r="O342" s="119">
        <f>$AC$45</f>
        <v>1</v>
      </c>
      <c r="P342" s="120"/>
      <c r="Q342" s="121"/>
      <c r="R342" s="122"/>
      <c r="S342" s="122"/>
      <c r="T342" s="122"/>
      <c r="U342" s="123"/>
      <c r="V342" s="1"/>
      <c r="W342" s="124"/>
      <c r="X342" s="114"/>
      <c r="Y342" s="92"/>
      <c r="Z342" s="92"/>
      <c r="AA342" s="92"/>
      <c r="AB342" s="92"/>
      <c r="AC342" s="92"/>
      <c r="AD342" s="92"/>
      <c r="AE342" s="92"/>
      <c r="AF342" s="92"/>
      <c r="AG342" s="92"/>
    </row>
    <row r="343" ht="24.75" customHeight="1">
      <c r="A343" s="91"/>
      <c r="B343" s="111"/>
      <c r="C343" s="125"/>
      <c r="D343" s="120"/>
      <c r="E343" s="126"/>
      <c r="F343" s="126"/>
      <c r="G343" s="126"/>
      <c r="H343" s="126"/>
      <c r="I343" s="126"/>
      <c r="J343" s="1"/>
      <c r="K343" s="127"/>
      <c r="L343" s="114"/>
      <c r="M343" s="1"/>
      <c r="N343" s="111"/>
      <c r="O343" s="125"/>
      <c r="P343" s="120"/>
      <c r="Q343" s="126"/>
      <c r="R343" s="126"/>
      <c r="S343" s="126"/>
      <c r="T343" s="126"/>
      <c r="U343" s="126"/>
      <c r="V343" s="1"/>
      <c r="W343" s="127"/>
      <c r="X343" s="114"/>
      <c r="Y343" s="92"/>
      <c r="Z343" s="92"/>
      <c r="AA343" s="92"/>
      <c r="AB343" s="92"/>
      <c r="AC343" s="92"/>
      <c r="AD343" s="92"/>
      <c r="AE343" s="92"/>
      <c r="AF343" s="92"/>
      <c r="AG343" s="92"/>
    </row>
    <row r="344" ht="24.75" customHeight="1">
      <c r="A344" s="91"/>
      <c r="B344" s="111"/>
      <c r="C344" s="1"/>
      <c r="D344" s="120"/>
      <c r="E344" s="126"/>
      <c r="F344" s="126"/>
      <c r="G344" s="126"/>
      <c r="H344" s="126"/>
      <c r="I344" s="126"/>
      <c r="J344" s="1"/>
      <c r="K344" s="125"/>
      <c r="L344" s="114"/>
      <c r="M344" s="1"/>
      <c r="N344" s="111"/>
      <c r="O344" s="1"/>
      <c r="P344" s="120"/>
      <c r="Q344" s="126"/>
      <c r="R344" s="126"/>
      <c r="S344" s="126"/>
      <c r="T344" s="126"/>
      <c r="U344" s="126"/>
      <c r="V344" s="1"/>
      <c r="W344" s="125"/>
      <c r="X344" s="114"/>
      <c r="Y344" s="92"/>
      <c r="Z344" s="92"/>
      <c r="AA344" s="92"/>
      <c r="AB344" s="92"/>
      <c r="AC344" s="92"/>
      <c r="AD344" s="92"/>
      <c r="AE344" s="92"/>
      <c r="AF344" s="92"/>
      <c r="AG344" s="92"/>
    </row>
    <row r="345" ht="24.75" customHeight="1">
      <c r="A345" s="91"/>
      <c r="B345" s="111"/>
      <c r="C345" s="115" t="s">
        <v>75</v>
      </c>
      <c r="D345" s="120"/>
      <c r="E345" s="126"/>
      <c r="F345" s="126"/>
      <c r="G345" s="126"/>
      <c r="H345" s="126"/>
      <c r="I345" s="126"/>
      <c r="J345" s="1"/>
      <c r="K345" s="1"/>
      <c r="L345" s="114"/>
      <c r="M345" s="1"/>
      <c r="N345" s="111"/>
      <c r="O345" s="115" t="s">
        <v>75</v>
      </c>
      <c r="P345" s="120"/>
      <c r="Q345" s="126"/>
      <c r="R345" s="126"/>
      <c r="S345" s="126"/>
      <c r="T345" s="126"/>
      <c r="U345" s="126"/>
      <c r="V345" s="1"/>
      <c r="W345" s="1"/>
      <c r="X345" s="114"/>
      <c r="Y345" s="92"/>
      <c r="Z345" s="92"/>
      <c r="AA345" s="92"/>
      <c r="AB345" s="92"/>
      <c r="AC345" s="92"/>
      <c r="AD345" s="92"/>
      <c r="AE345" s="92"/>
      <c r="AF345" s="92"/>
      <c r="AG345" s="92"/>
    </row>
    <row r="346" ht="24.75" customHeight="1">
      <c r="A346" s="91"/>
      <c r="B346" s="128"/>
      <c r="C346" s="119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14"/>
      <c r="M346" s="1"/>
      <c r="N346" s="128"/>
      <c r="O346" s="119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14"/>
      <c r="Y346" s="92"/>
      <c r="Z346" s="92"/>
      <c r="AA346" s="92"/>
      <c r="AB346" s="92"/>
      <c r="AC346" s="92"/>
      <c r="AD346" s="92"/>
      <c r="AE346" s="92"/>
      <c r="AF346" s="92"/>
      <c r="AG346" s="92"/>
    </row>
    <row r="347" ht="24.75" customHeight="1">
      <c r="A347" s="91">
        <v>1.0</v>
      </c>
      <c r="B347" s="128"/>
      <c r="C347" s="125"/>
      <c r="D347" s="1"/>
      <c r="E347" s="116" t="str">
        <f>$AG$44</f>
        <v> ARTHURZINHO-CMSP </v>
      </c>
      <c r="F347" s="117"/>
      <c r="G347" s="117"/>
      <c r="H347" s="117"/>
      <c r="I347" s="118"/>
      <c r="J347" s="1"/>
      <c r="K347" s="1"/>
      <c r="L347" s="114"/>
      <c r="M347" s="1"/>
      <c r="N347" s="128"/>
      <c r="O347" s="125"/>
      <c r="P347" s="1"/>
      <c r="Q347" s="116" t="str">
        <f>$AG$45</f>
        <v> FRANCISCO JR-SEP </v>
      </c>
      <c r="R347" s="117"/>
      <c r="S347" s="117"/>
      <c r="T347" s="117"/>
      <c r="U347" s="118"/>
      <c r="V347" s="1"/>
      <c r="W347" s="1"/>
      <c r="X347" s="114"/>
      <c r="Y347" s="92"/>
      <c r="Z347" s="92"/>
      <c r="AA347" s="92"/>
      <c r="AB347" s="92"/>
      <c r="AC347" s="92"/>
      <c r="AD347" s="92"/>
      <c r="AE347" s="92"/>
      <c r="AF347" s="92"/>
      <c r="AG347" s="92"/>
    </row>
    <row r="348" ht="24.75" customHeight="1">
      <c r="A348" s="91">
        <v>1.0</v>
      </c>
      <c r="B348" s="128"/>
      <c r="C348" s="1"/>
      <c r="D348" s="1"/>
      <c r="E348" s="121"/>
      <c r="F348" s="122"/>
      <c r="G348" s="122"/>
      <c r="H348" s="122"/>
      <c r="I348" s="123"/>
      <c r="J348" s="1"/>
      <c r="K348" s="124"/>
      <c r="L348" s="114"/>
      <c r="M348" s="1"/>
      <c r="N348" s="128"/>
      <c r="O348" s="1"/>
      <c r="P348" s="1"/>
      <c r="Q348" s="121"/>
      <c r="R348" s="122"/>
      <c r="S348" s="122"/>
      <c r="T348" s="122"/>
      <c r="U348" s="123"/>
      <c r="V348" s="1"/>
      <c r="W348" s="124"/>
      <c r="X348" s="114"/>
      <c r="Y348" s="92"/>
      <c r="Z348" s="92"/>
      <c r="AA348" s="92"/>
      <c r="AB348" s="92"/>
      <c r="AC348" s="92"/>
      <c r="AD348" s="92"/>
      <c r="AE348" s="92"/>
      <c r="AF348" s="92"/>
      <c r="AG348" s="92"/>
    </row>
    <row r="349" ht="24.75" customHeight="1">
      <c r="A349" s="91"/>
      <c r="B349" s="128"/>
      <c r="C349" s="115" t="s">
        <v>71</v>
      </c>
      <c r="D349" s="1"/>
      <c r="E349" s="126"/>
      <c r="F349" s="126"/>
      <c r="G349" s="126"/>
      <c r="H349" s="126"/>
      <c r="I349" s="126"/>
      <c r="J349" s="1"/>
      <c r="K349" s="127"/>
      <c r="L349" s="114"/>
      <c r="M349" s="1"/>
      <c r="N349" s="128"/>
      <c r="O349" s="115" t="s">
        <v>71</v>
      </c>
      <c r="P349" s="1"/>
      <c r="Q349" s="126"/>
      <c r="R349" s="126"/>
      <c r="S349" s="126"/>
      <c r="T349" s="126"/>
      <c r="U349" s="126"/>
      <c r="V349" s="1"/>
      <c r="W349" s="127"/>
      <c r="X349" s="114"/>
      <c r="Y349" s="92"/>
      <c r="Z349" s="92"/>
      <c r="AA349" s="92"/>
      <c r="AB349" s="92"/>
      <c r="AC349" s="92"/>
      <c r="AD349" s="92"/>
      <c r="AE349" s="92"/>
      <c r="AF349" s="92"/>
      <c r="AG349" s="92"/>
    </row>
    <row r="350" ht="24.75" customHeight="1">
      <c r="A350" s="91"/>
      <c r="B350" s="128"/>
      <c r="C350" s="119">
        <f>$AE$44</f>
        <v>2</v>
      </c>
      <c r="D350" s="1"/>
      <c r="E350" s="126"/>
      <c r="F350" s="126"/>
      <c r="G350" s="126"/>
      <c r="H350" s="126"/>
      <c r="I350" s="126"/>
      <c r="J350" s="1"/>
      <c r="K350" s="125"/>
      <c r="L350" s="114"/>
      <c r="M350" s="1"/>
      <c r="N350" s="128"/>
      <c r="O350" s="119">
        <f>$AE$45</f>
        <v>3</v>
      </c>
      <c r="P350" s="1"/>
      <c r="Q350" s="126"/>
      <c r="R350" s="126"/>
      <c r="S350" s="126"/>
      <c r="T350" s="126"/>
      <c r="U350" s="126"/>
      <c r="V350" s="1"/>
      <c r="W350" s="125"/>
      <c r="X350" s="114"/>
      <c r="Y350" s="92"/>
      <c r="Z350" s="92"/>
      <c r="AA350" s="92"/>
      <c r="AB350" s="92"/>
      <c r="AC350" s="92"/>
      <c r="AD350" s="92"/>
      <c r="AE350" s="92"/>
      <c r="AF350" s="92"/>
      <c r="AG350" s="92"/>
    </row>
    <row r="351" ht="24.75" customHeight="1">
      <c r="A351" s="91"/>
      <c r="B351" s="128"/>
      <c r="C351" s="125"/>
      <c r="D351" s="1"/>
      <c r="E351" s="126"/>
      <c r="F351" s="126"/>
      <c r="G351" s="126"/>
      <c r="H351" s="126"/>
      <c r="I351" s="126"/>
      <c r="J351" s="1"/>
      <c r="K351" s="1"/>
      <c r="L351" s="114"/>
      <c r="M351" s="1"/>
      <c r="N351" s="128"/>
      <c r="O351" s="125"/>
      <c r="P351" s="1"/>
      <c r="Q351" s="126"/>
      <c r="R351" s="126"/>
      <c r="S351" s="126"/>
      <c r="T351" s="126"/>
      <c r="U351" s="126"/>
      <c r="V351" s="1"/>
      <c r="W351" s="1"/>
      <c r="X351" s="114"/>
      <c r="Y351" s="92"/>
      <c r="Z351" s="92"/>
      <c r="AA351" s="92"/>
      <c r="AB351" s="92"/>
      <c r="AC351" s="92"/>
      <c r="AD351" s="92"/>
      <c r="AE351" s="92"/>
      <c r="AF351" s="92"/>
      <c r="AG351" s="92"/>
    </row>
    <row r="352" ht="24.75" customHeight="1">
      <c r="A352" s="91"/>
      <c r="B352" s="129"/>
      <c r="C352" s="130"/>
      <c r="D352" s="130"/>
      <c r="E352" s="130"/>
      <c r="F352" s="130"/>
      <c r="G352" s="130"/>
      <c r="H352" s="130"/>
      <c r="I352" s="130"/>
      <c r="J352" s="130"/>
      <c r="K352" s="130"/>
      <c r="L352" s="131"/>
      <c r="M352" s="1"/>
      <c r="N352" s="129"/>
      <c r="O352" s="130"/>
      <c r="P352" s="130"/>
      <c r="Q352" s="130"/>
      <c r="R352" s="130"/>
      <c r="S352" s="130"/>
      <c r="T352" s="130"/>
      <c r="U352" s="130"/>
      <c r="V352" s="130"/>
      <c r="W352" s="130"/>
      <c r="X352" s="131"/>
      <c r="Y352" s="92"/>
      <c r="Z352" s="92"/>
      <c r="AA352" s="92"/>
      <c r="AB352" s="92"/>
      <c r="AC352" s="92"/>
      <c r="AD352" s="92"/>
      <c r="AE352" s="92"/>
      <c r="AF352" s="92"/>
      <c r="AG352" s="92"/>
    </row>
    <row r="353" ht="24.75" customHeight="1">
      <c r="A353" s="9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92"/>
      <c r="Z353" s="92"/>
      <c r="AA353" s="92"/>
      <c r="AB353" s="92"/>
      <c r="AC353" s="92"/>
      <c r="AD353" s="92"/>
      <c r="AE353" s="92"/>
      <c r="AF353" s="92"/>
      <c r="AG353" s="92"/>
    </row>
    <row r="354" ht="24.75" customHeight="1">
      <c r="A354" s="91"/>
      <c r="B354" s="94"/>
      <c r="C354" s="95" t="s">
        <v>67</v>
      </c>
      <c r="D354" s="96"/>
      <c r="E354" s="96"/>
      <c r="F354" s="96"/>
      <c r="G354" s="96"/>
      <c r="H354" s="96"/>
      <c r="I354" s="96"/>
      <c r="J354" s="96"/>
      <c r="K354" s="97" t="s">
        <v>68</v>
      </c>
      <c r="L354" s="98"/>
      <c r="M354" s="1"/>
      <c r="N354" s="94"/>
      <c r="O354" s="95" t="s">
        <v>67</v>
      </c>
      <c r="P354" s="96"/>
      <c r="Q354" s="96"/>
      <c r="R354" s="96"/>
      <c r="S354" s="96"/>
      <c r="T354" s="96"/>
      <c r="U354" s="96"/>
      <c r="V354" s="96"/>
      <c r="W354" s="97" t="s">
        <v>68</v>
      </c>
      <c r="X354" s="98"/>
      <c r="Y354" s="92"/>
      <c r="Z354" s="92"/>
      <c r="AA354" s="92"/>
      <c r="AB354" s="92"/>
      <c r="AC354" s="92"/>
      <c r="AD354" s="92"/>
      <c r="AE354" s="92"/>
      <c r="AF354" s="92"/>
      <c r="AG354" s="92"/>
    </row>
    <row r="355" ht="24.75" customHeight="1">
      <c r="A355" s="102"/>
      <c r="B355" s="103"/>
      <c r="C355" s="104" t="str">
        <f>$AA$46</f>
        <v>F.P.F.M. - Taça São Paulo - 2026</v>
      </c>
      <c r="D355" s="105"/>
      <c r="E355" s="105"/>
      <c r="F355" s="105"/>
      <c r="G355" s="105"/>
      <c r="H355" s="105"/>
      <c r="I355" s="105"/>
      <c r="J355" s="105"/>
      <c r="K355" s="106" t="str">
        <f>$AB$46</f>
        <v>Adulto -3ª Divisão - Círculo Militar</v>
      </c>
      <c r="L355" s="107"/>
      <c r="M355" s="108"/>
      <c r="N355" s="109"/>
      <c r="O355" s="104" t="str">
        <f>$AA$47</f>
        <v>F.P.F.M. - Taça São Paulo - 2026</v>
      </c>
      <c r="P355" s="105"/>
      <c r="Q355" s="105"/>
      <c r="R355" s="105"/>
      <c r="S355" s="105"/>
      <c r="T355" s="105"/>
      <c r="U355" s="105"/>
      <c r="V355" s="105"/>
      <c r="W355" s="106" t="str">
        <f>$AB$47</f>
        <v>Adulto -3ª Divisão - Círculo Militar</v>
      </c>
      <c r="X355" s="107"/>
      <c r="Y355" s="110"/>
      <c r="Z355" s="110"/>
      <c r="AA355" s="110"/>
      <c r="AB355" s="110"/>
      <c r="AC355" s="110"/>
      <c r="AD355" s="110"/>
      <c r="AE355" s="110"/>
      <c r="AF355" s="110"/>
      <c r="AG355" s="110"/>
    </row>
    <row r="356" ht="24.75" customHeight="1">
      <c r="A356" s="91"/>
      <c r="B356" s="111"/>
      <c r="C356" s="112"/>
      <c r="D356" s="112"/>
      <c r="E356" s="113"/>
      <c r="F356" s="113"/>
      <c r="G356" s="113"/>
      <c r="H356" s="113"/>
      <c r="I356" s="113"/>
      <c r="J356" s="1"/>
      <c r="K356" s="1"/>
      <c r="L356" s="114"/>
      <c r="M356" s="1"/>
      <c r="N356" s="111"/>
      <c r="O356" s="112"/>
      <c r="P356" s="112"/>
      <c r="Q356" s="113"/>
      <c r="R356" s="113"/>
      <c r="S356" s="113"/>
      <c r="T356" s="113"/>
      <c r="U356" s="113"/>
      <c r="V356" s="1"/>
      <c r="W356" s="1"/>
      <c r="X356" s="114"/>
      <c r="Y356" s="92"/>
      <c r="Z356" s="92"/>
      <c r="AA356" s="92"/>
      <c r="AB356" s="92"/>
      <c r="AC356" s="92"/>
      <c r="AD356" s="92"/>
      <c r="AE356" s="92"/>
      <c r="AF356" s="92"/>
      <c r="AG356" s="92"/>
    </row>
    <row r="357" ht="24.75" customHeight="1">
      <c r="A357" s="91">
        <v>1.0</v>
      </c>
      <c r="B357" s="111"/>
      <c r="C357" s="115" t="s">
        <v>74</v>
      </c>
      <c r="D357" s="112"/>
      <c r="E357" s="116" t="str">
        <f>$AF$46</f>
        <v> GUTO-ECSB </v>
      </c>
      <c r="F357" s="117"/>
      <c r="G357" s="117"/>
      <c r="H357" s="117"/>
      <c r="I357" s="118"/>
      <c r="J357" s="1"/>
      <c r="K357" s="1"/>
      <c r="L357" s="114"/>
      <c r="M357" s="1"/>
      <c r="N357" s="111"/>
      <c r="O357" s="115" t="s">
        <v>74</v>
      </c>
      <c r="P357" s="112"/>
      <c r="Q357" s="116" t="str">
        <f>$AF$47</f>
        <v> PC-SPFC </v>
      </c>
      <c r="R357" s="117"/>
      <c r="S357" s="117"/>
      <c r="T357" s="117"/>
      <c r="U357" s="118"/>
      <c r="V357" s="1"/>
      <c r="W357" s="1"/>
      <c r="X357" s="114"/>
      <c r="Y357" s="92"/>
      <c r="Z357" s="92"/>
      <c r="AA357" s="92"/>
      <c r="AB357" s="92"/>
      <c r="AC357" s="92"/>
      <c r="AD357" s="92"/>
      <c r="AE357" s="92"/>
      <c r="AF357" s="92"/>
      <c r="AG357" s="92"/>
    </row>
    <row r="358" ht="24.75" customHeight="1">
      <c r="A358" s="91">
        <v>1.0</v>
      </c>
      <c r="B358" s="111"/>
      <c r="C358" s="119">
        <f>$AC$46</f>
        <v>1</v>
      </c>
      <c r="D358" s="120"/>
      <c r="E358" s="121"/>
      <c r="F358" s="122"/>
      <c r="G358" s="122"/>
      <c r="H358" s="122"/>
      <c r="I358" s="123"/>
      <c r="J358" s="1"/>
      <c r="K358" s="124"/>
      <c r="L358" s="114"/>
      <c r="M358" s="1"/>
      <c r="N358" s="111"/>
      <c r="O358" s="119">
        <f>$AC$47</f>
        <v>1</v>
      </c>
      <c r="P358" s="120"/>
      <c r="Q358" s="121"/>
      <c r="R358" s="122"/>
      <c r="S358" s="122"/>
      <c r="T358" s="122"/>
      <c r="U358" s="123"/>
      <c r="V358" s="1"/>
      <c r="W358" s="124"/>
      <c r="X358" s="114"/>
      <c r="Y358" s="92"/>
      <c r="Z358" s="92"/>
      <c r="AA358" s="92"/>
      <c r="AB358" s="92"/>
      <c r="AC358" s="92"/>
      <c r="AD358" s="92"/>
      <c r="AE358" s="92"/>
      <c r="AF358" s="92"/>
      <c r="AG358" s="92"/>
    </row>
    <row r="359" ht="24.75" customHeight="1">
      <c r="A359" s="91"/>
      <c r="B359" s="111"/>
      <c r="C359" s="125"/>
      <c r="D359" s="120"/>
      <c r="E359" s="126"/>
      <c r="F359" s="126"/>
      <c r="G359" s="126"/>
      <c r="H359" s="126"/>
      <c r="I359" s="126"/>
      <c r="J359" s="1"/>
      <c r="K359" s="127"/>
      <c r="L359" s="114"/>
      <c r="M359" s="1"/>
      <c r="N359" s="111"/>
      <c r="O359" s="125"/>
      <c r="P359" s="120"/>
      <c r="Q359" s="126"/>
      <c r="R359" s="126"/>
      <c r="S359" s="126"/>
      <c r="T359" s="126"/>
      <c r="U359" s="126"/>
      <c r="V359" s="1"/>
      <c r="W359" s="127"/>
      <c r="X359" s="114"/>
      <c r="Y359" s="92"/>
      <c r="Z359" s="92"/>
      <c r="AA359" s="92"/>
      <c r="AB359" s="92"/>
      <c r="AC359" s="92"/>
      <c r="AD359" s="92"/>
      <c r="AE359" s="92"/>
      <c r="AF359" s="92"/>
      <c r="AG359" s="92"/>
    </row>
    <row r="360" ht="24.75" customHeight="1">
      <c r="A360" s="91"/>
      <c r="B360" s="111"/>
      <c r="C360" s="1"/>
      <c r="D360" s="120"/>
      <c r="E360" s="126"/>
      <c r="F360" s="126"/>
      <c r="G360" s="126"/>
      <c r="H360" s="126"/>
      <c r="I360" s="126"/>
      <c r="J360" s="1"/>
      <c r="K360" s="125"/>
      <c r="L360" s="114"/>
      <c r="M360" s="1"/>
      <c r="N360" s="111"/>
      <c r="O360" s="1"/>
      <c r="P360" s="120"/>
      <c r="Q360" s="126"/>
      <c r="R360" s="126"/>
      <c r="S360" s="126"/>
      <c r="T360" s="126"/>
      <c r="U360" s="126"/>
      <c r="V360" s="1"/>
      <c r="W360" s="125"/>
      <c r="X360" s="114"/>
      <c r="Y360" s="92"/>
      <c r="Z360" s="92"/>
      <c r="AA360" s="92"/>
      <c r="AB360" s="92"/>
      <c r="AC360" s="92"/>
      <c r="AD360" s="92"/>
      <c r="AE360" s="92"/>
      <c r="AF360" s="92"/>
      <c r="AG360" s="92"/>
    </row>
    <row r="361" ht="24.75" customHeight="1">
      <c r="A361" s="91"/>
      <c r="B361" s="111"/>
      <c r="C361" s="115" t="s">
        <v>75</v>
      </c>
      <c r="D361" s="120"/>
      <c r="E361" s="126"/>
      <c r="F361" s="126"/>
      <c r="G361" s="126"/>
      <c r="H361" s="126"/>
      <c r="I361" s="126"/>
      <c r="J361" s="1"/>
      <c r="K361" s="1"/>
      <c r="L361" s="114"/>
      <c r="M361" s="1"/>
      <c r="N361" s="111"/>
      <c r="O361" s="115" t="s">
        <v>75</v>
      </c>
      <c r="P361" s="120"/>
      <c r="Q361" s="126"/>
      <c r="R361" s="126"/>
      <c r="S361" s="126"/>
      <c r="T361" s="126"/>
      <c r="U361" s="126"/>
      <c r="V361" s="1"/>
      <c r="W361" s="1"/>
      <c r="X361" s="114"/>
      <c r="Y361" s="92"/>
      <c r="Z361" s="92"/>
      <c r="AA361" s="92"/>
      <c r="AB361" s="92"/>
      <c r="AC361" s="92"/>
      <c r="AD361" s="92"/>
      <c r="AE361" s="92"/>
      <c r="AF361" s="92"/>
      <c r="AG361" s="92"/>
    </row>
    <row r="362" ht="24.75" customHeight="1">
      <c r="A362" s="91"/>
      <c r="B362" s="128"/>
      <c r="C362" s="119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14"/>
      <c r="M362" s="1"/>
      <c r="N362" s="128"/>
      <c r="O362" s="119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14"/>
      <c r="Y362" s="92"/>
      <c r="Z362" s="92"/>
      <c r="AA362" s="92"/>
      <c r="AB362" s="92"/>
      <c r="AC362" s="92"/>
      <c r="AD362" s="92"/>
      <c r="AE362" s="92"/>
      <c r="AF362" s="92"/>
      <c r="AG362" s="92"/>
    </row>
    <row r="363" ht="24.75" customHeight="1">
      <c r="A363" s="91">
        <v>1.0</v>
      </c>
      <c r="B363" s="128"/>
      <c r="C363" s="125"/>
      <c r="D363" s="1"/>
      <c r="E363" s="116" t="str">
        <f>$AG$46</f>
        <v> DI CICCO-SEP </v>
      </c>
      <c r="F363" s="117"/>
      <c r="G363" s="117"/>
      <c r="H363" s="117"/>
      <c r="I363" s="118"/>
      <c r="J363" s="1"/>
      <c r="K363" s="1"/>
      <c r="L363" s="114"/>
      <c r="M363" s="1"/>
      <c r="N363" s="128"/>
      <c r="O363" s="125"/>
      <c r="P363" s="1"/>
      <c r="Q363" s="116" t="str">
        <f>$AG$47</f>
        <v> RAFAEL SANTOS-CMSP </v>
      </c>
      <c r="R363" s="117"/>
      <c r="S363" s="117"/>
      <c r="T363" s="117"/>
      <c r="U363" s="118"/>
      <c r="V363" s="1"/>
      <c r="W363" s="1"/>
      <c r="X363" s="114"/>
      <c r="Y363" s="92"/>
      <c r="Z363" s="92"/>
      <c r="AA363" s="92"/>
      <c r="AB363" s="92"/>
      <c r="AC363" s="92"/>
      <c r="AD363" s="92"/>
      <c r="AE363" s="92"/>
      <c r="AF363" s="92"/>
      <c r="AG363" s="92"/>
    </row>
    <row r="364" ht="24.75" customHeight="1">
      <c r="A364" s="91">
        <v>1.0</v>
      </c>
      <c r="B364" s="128"/>
      <c r="C364" s="1"/>
      <c r="D364" s="1"/>
      <c r="E364" s="121"/>
      <c r="F364" s="122"/>
      <c r="G364" s="122"/>
      <c r="H364" s="122"/>
      <c r="I364" s="123"/>
      <c r="J364" s="1"/>
      <c r="K364" s="124"/>
      <c r="L364" s="114"/>
      <c r="M364" s="1"/>
      <c r="N364" s="128"/>
      <c r="O364" s="1"/>
      <c r="P364" s="1"/>
      <c r="Q364" s="121"/>
      <c r="R364" s="122"/>
      <c r="S364" s="122"/>
      <c r="T364" s="122"/>
      <c r="U364" s="123"/>
      <c r="V364" s="1"/>
      <c r="W364" s="124"/>
      <c r="X364" s="114"/>
      <c r="Y364" s="92"/>
      <c r="Z364" s="92"/>
      <c r="AA364" s="92"/>
      <c r="AB364" s="92"/>
      <c r="AC364" s="92"/>
      <c r="AD364" s="92"/>
      <c r="AE364" s="92"/>
      <c r="AF364" s="92"/>
      <c r="AG364" s="92"/>
    </row>
    <row r="365" ht="24.75" customHeight="1">
      <c r="A365" s="91"/>
      <c r="B365" s="128"/>
      <c r="C365" s="115" t="s">
        <v>71</v>
      </c>
      <c r="D365" s="1"/>
      <c r="E365" s="126"/>
      <c r="F365" s="126"/>
      <c r="G365" s="126"/>
      <c r="H365" s="126"/>
      <c r="I365" s="126"/>
      <c r="J365" s="1"/>
      <c r="K365" s="127"/>
      <c r="L365" s="114"/>
      <c r="M365" s="1"/>
      <c r="N365" s="128"/>
      <c r="O365" s="115" t="s">
        <v>71</v>
      </c>
      <c r="P365" s="1"/>
      <c r="Q365" s="126"/>
      <c r="R365" s="126"/>
      <c r="S365" s="126"/>
      <c r="T365" s="126"/>
      <c r="U365" s="126"/>
      <c r="V365" s="1"/>
      <c r="W365" s="127"/>
      <c r="X365" s="114"/>
      <c r="Y365" s="92"/>
      <c r="Z365" s="92"/>
      <c r="AA365" s="92"/>
      <c r="AB365" s="92"/>
      <c r="AC365" s="92"/>
      <c r="AD365" s="92"/>
      <c r="AE365" s="92"/>
      <c r="AF365" s="92"/>
      <c r="AG365" s="92"/>
    </row>
    <row r="366" ht="24.75" customHeight="1">
      <c r="A366" s="91"/>
      <c r="B366" s="128"/>
      <c r="C366" s="119">
        <f>$AE$46</f>
        <v>4</v>
      </c>
      <c r="D366" s="1"/>
      <c r="E366" s="126"/>
      <c r="F366" s="126"/>
      <c r="G366" s="126"/>
      <c r="H366" s="126"/>
      <c r="I366" s="126"/>
      <c r="J366" s="1"/>
      <c r="K366" s="125"/>
      <c r="L366" s="114"/>
      <c r="M366" s="1"/>
      <c r="N366" s="128"/>
      <c r="O366" s="119">
        <f>$AE$47</f>
        <v>5</v>
      </c>
      <c r="P366" s="1"/>
      <c r="Q366" s="126"/>
      <c r="R366" s="126"/>
      <c r="S366" s="126"/>
      <c r="T366" s="126"/>
      <c r="U366" s="126"/>
      <c r="V366" s="1"/>
      <c r="W366" s="125"/>
      <c r="X366" s="114"/>
      <c r="Y366" s="92"/>
      <c r="Z366" s="92"/>
      <c r="AA366" s="92"/>
      <c r="AB366" s="92"/>
      <c r="AC366" s="92"/>
      <c r="AD366" s="92"/>
      <c r="AE366" s="92"/>
      <c r="AF366" s="92"/>
      <c r="AG366" s="92"/>
    </row>
    <row r="367" ht="24.75" customHeight="1">
      <c r="A367" s="91"/>
      <c r="B367" s="128"/>
      <c r="C367" s="125"/>
      <c r="D367" s="1"/>
      <c r="E367" s="126"/>
      <c r="F367" s="126"/>
      <c r="G367" s="126"/>
      <c r="H367" s="126"/>
      <c r="I367" s="126"/>
      <c r="J367" s="1"/>
      <c r="K367" s="1"/>
      <c r="L367" s="114"/>
      <c r="M367" s="1"/>
      <c r="N367" s="128"/>
      <c r="O367" s="125"/>
      <c r="P367" s="1"/>
      <c r="Q367" s="126"/>
      <c r="R367" s="126"/>
      <c r="S367" s="126"/>
      <c r="T367" s="126"/>
      <c r="U367" s="126"/>
      <c r="V367" s="1"/>
      <c r="W367" s="1"/>
      <c r="X367" s="114"/>
      <c r="Y367" s="92"/>
      <c r="Z367" s="92"/>
      <c r="AA367" s="92"/>
      <c r="AB367" s="92"/>
      <c r="AC367" s="92"/>
      <c r="AD367" s="92"/>
      <c r="AE367" s="92"/>
      <c r="AF367" s="92"/>
      <c r="AG367" s="92"/>
    </row>
    <row r="368" ht="24.75" customHeight="1">
      <c r="A368" s="91"/>
      <c r="B368" s="129"/>
      <c r="C368" s="130"/>
      <c r="D368" s="130"/>
      <c r="E368" s="130"/>
      <c r="F368" s="130"/>
      <c r="G368" s="130"/>
      <c r="H368" s="130"/>
      <c r="I368" s="130"/>
      <c r="J368" s="130"/>
      <c r="K368" s="130"/>
      <c r="L368" s="131"/>
      <c r="M368" s="1"/>
      <c r="N368" s="129"/>
      <c r="O368" s="130"/>
      <c r="P368" s="130"/>
      <c r="Q368" s="130"/>
      <c r="R368" s="130"/>
      <c r="S368" s="130"/>
      <c r="T368" s="130"/>
      <c r="U368" s="130"/>
      <c r="V368" s="130"/>
      <c r="W368" s="130"/>
      <c r="X368" s="131"/>
      <c r="Y368" s="92"/>
      <c r="Z368" s="92"/>
      <c r="AA368" s="92"/>
      <c r="AB368" s="92"/>
      <c r="AC368" s="92"/>
      <c r="AD368" s="92"/>
      <c r="AE368" s="92"/>
      <c r="AF368" s="92"/>
      <c r="AG368" s="92"/>
    </row>
    <row r="369" ht="24.75" customHeight="1">
      <c r="A369" s="9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92"/>
      <c r="Z369" s="92"/>
      <c r="AA369" s="92"/>
      <c r="AB369" s="92"/>
      <c r="AC369" s="92"/>
      <c r="AD369" s="92"/>
      <c r="AE369" s="92"/>
      <c r="AF369" s="92"/>
      <c r="AG369" s="92"/>
    </row>
    <row r="370" ht="24.75" customHeight="1">
      <c r="A370" s="91"/>
      <c r="B370" s="94"/>
      <c r="C370" s="95" t="s">
        <v>67</v>
      </c>
      <c r="D370" s="96"/>
      <c r="E370" s="96"/>
      <c r="F370" s="96"/>
      <c r="G370" s="96"/>
      <c r="H370" s="96"/>
      <c r="I370" s="96"/>
      <c r="J370" s="96"/>
      <c r="K370" s="97" t="s">
        <v>68</v>
      </c>
      <c r="L370" s="98"/>
      <c r="M370" s="1"/>
      <c r="N370" s="94"/>
      <c r="O370" s="95" t="s">
        <v>67</v>
      </c>
      <c r="P370" s="96"/>
      <c r="Q370" s="96"/>
      <c r="R370" s="96"/>
      <c r="S370" s="96"/>
      <c r="T370" s="96"/>
      <c r="U370" s="96"/>
      <c r="V370" s="96"/>
      <c r="W370" s="97" t="s">
        <v>68</v>
      </c>
      <c r="X370" s="98"/>
      <c r="Y370" s="92"/>
      <c r="Z370" s="92"/>
      <c r="AA370" s="92"/>
      <c r="AB370" s="92"/>
      <c r="AC370" s="92"/>
      <c r="AD370" s="92"/>
      <c r="AE370" s="92"/>
      <c r="AF370" s="92"/>
      <c r="AG370" s="92"/>
    </row>
    <row r="371" ht="24.75" customHeight="1">
      <c r="A371" s="102"/>
      <c r="B371" s="103"/>
      <c r="C371" s="104" t="str">
        <f>$AA$48</f>
        <v>F.P.F.M. - Taça São Paulo - 2026</v>
      </c>
      <c r="D371" s="105"/>
      <c r="E371" s="105"/>
      <c r="F371" s="105"/>
      <c r="G371" s="105"/>
      <c r="H371" s="105"/>
      <c r="I371" s="105"/>
      <c r="J371" s="105"/>
      <c r="K371" s="106" t="str">
        <f>$AB$48</f>
        <v>Adulto -3ª Divisão - Círculo Militar</v>
      </c>
      <c r="L371" s="107"/>
      <c r="M371" s="108"/>
      <c r="N371" s="109"/>
      <c r="O371" s="104" t="str">
        <f>$AA$49</f>
        <v>F.P.F.M. - Taça São Paulo - 2026</v>
      </c>
      <c r="P371" s="105"/>
      <c r="Q371" s="105"/>
      <c r="R371" s="105"/>
      <c r="S371" s="105"/>
      <c r="T371" s="105"/>
      <c r="U371" s="105"/>
      <c r="V371" s="105"/>
      <c r="W371" s="106" t="str">
        <f>$AB$49</f>
        <v>Adulto -3ª Divisão - Círculo Militar</v>
      </c>
      <c r="X371" s="107"/>
      <c r="Y371" s="110"/>
      <c r="Z371" s="110"/>
      <c r="AA371" s="110"/>
      <c r="AB371" s="110"/>
      <c r="AC371" s="110"/>
      <c r="AD371" s="110"/>
      <c r="AE371" s="110"/>
      <c r="AF371" s="110"/>
      <c r="AG371" s="110"/>
    </row>
    <row r="372" ht="24.75" customHeight="1">
      <c r="A372" s="91"/>
      <c r="B372" s="111"/>
      <c r="C372" s="112"/>
      <c r="D372" s="112"/>
      <c r="E372" s="113"/>
      <c r="F372" s="113"/>
      <c r="G372" s="113"/>
      <c r="H372" s="113"/>
      <c r="I372" s="113"/>
      <c r="J372" s="1"/>
      <c r="K372" s="1"/>
      <c r="L372" s="114"/>
      <c r="M372" s="1"/>
      <c r="N372" s="111"/>
      <c r="O372" s="112"/>
      <c r="P372" s="112"/>
      <c r="Q372" s="113"/>
      <c r="R372" s="113"/>
      <c r="S372" s="113"/>
      <c r="T372" s="113"/>
      <c r="U372" s="113"/>
      <c r="V372" s="1"/>
      <c r="W372" s="1"/>
      <c r="X372" s="114"/>
      <c r="Y372" s="92"/>
      <c r="Z372" s="92"/>
      <c r="AA372" s="92"/>
      <c r="AB372" s="92"/>
      <c r="AC372" s="92"/>
      <c r="AD372" s="92"/>
      <c r="AE372" s="92"/>
      <c r="AF372" s="92"/>
      <c r="AG372" s="92"/>
    </row>
    <row r="373" ht="24.75" customHeight="1">
      <c r="A373" s="91">
        <v>1.0</v>
      </c>
      <c r="B373" s="111"/>
      <c r="C373" s="115" t="s">
        <v>74</v>
      </c>
      <c r="D373" s="112"/>
      <c r="E373" s="116" t="str">
        <f>$AF$48</f>
        <v> LEO RODRIGUES-SPFC </v>
      </c>
      <c r="F373" s="117"/>
      <c r="G373" s="117"/>
      <c r="H373" s="117"/>
      <c r="I373" s="118"/>
      <c r="J373" s="1"/>
      <c r="K373" s="1"/>
      <c r="L373" s="114"/>
      <c r="M373" s="1"/>
      <c r="N373" s="111"/>
      <c r="O373" s="115" t="s">
        <v>74</v>
      </c>
      <c r="P373" s="112"/>
      <c r="Q373" s="116" t="str">
        <f>$AF$49</f>
        <v> DIEGO BANFI-SPFC </v>
      </c>
      <c r="R373" s="117"/>
      <c r="S373" s="117"/>
      <c r="T373" s="117"/>
      <c r="U373" s="118"/>
      <c r="V373" s="1"/>
      <c r="W373" s="1"/>
      <c r="X373" s="114"/>
      <c r="Y373" s="92"/>
      <c r="Z373" s="92"/>
      <c r="AA373" s="92"/>
      <c r="AB373" s="92"/>
      <c r="AC373" s="92"/>
      <c r="AD373" s="92"/>
      <c r="AE373" s="92"/>
      <c r="AF373" s="92"/>
      <c r="AG373" s="92"/>
    </row>
    <row r="374" ht="24.75" customHeight="1">
      <c r="A374" s="91">
        <v>1.0</v>
      </c>
      <c r="B374" s="111"/>
      <c r="C374" s="119">
        <f>$AC$48</f>
        <v>1</v>
      </c>
      <c r="D374" s="120"/>
      <c r="E374" s="121"/>
      <c r="F374" s="122"/>
      <c r="G374" s="122"/>
      <c r="H374" s="122"/>
      <c r="I374" s="123"/>
      <c r="J374" s="1"/>
      <c r="K374" s="124"/>
      <c r="L374" s="114"/>
      <c r="M374" s="1"/>
      <c r="N374" s="111"/>
      <c r="O374" s="119">
        <f>$AC$49</f>
        <v>1</v>
      </c>
      <c r="P374" s="120"/>
      <c r="Q374" s="121"/>
      <c r="R374" s="122"/>
      <c r="S374" s="122"/>
      <c r="T374" s="122"/>
      <c r="U374" s="123"/>
      <c r="V374" s="1"/>
      <c r="W374" s="124"/>
      <c r="X374" s="114"/>
      <c r="Y374" s="92"/>
      <c r="Z374" s="92"/>
      <c r="AA374" s="92"/>
      <c r="AB374" s="92"/>
      <c r="AC374" s="92"/>
      <c r="AD374" s="92"/>
      <c r="AE374" s="92"/>
      <c r="AF374" s="92"/>
      <c r="AG374" s="92"/>
    </row>
    <row r="375" ht="24.75" customHeight="1">
      <c r="A375" s="91"/>
      <c r="B375" s="111"/>
      <c r="C375" s="125"/>
      <c r="D375" s="120"/>
      <c r="E375" s="126"/>
      <c r="F375" s="126"/>
      <c r="G375" s="126"/>
      <c r="H375" s="126"/>
      <c r="I375" s="126"/>
      <c r="J375" s="1"/>
      <c r="K375" s="127"/>
      <c r="L375" s="114"/>
      <c r="M375" s="1"/>
      <c r="N375" s="111"/>
      <c r="O375" s="125"/>
      <c r="P375" s="120"/>
      <c r="Q375" s="126"/>
      <c r="R375" s="126"/>
      <c r="S375" s="126"/>
      <c r="T375" s="126"/>
      <c r="U375" s="126"/>
      <c r="V375" s="1"/>
      <c r="W375" s="127"/>
      <c r="X375" s="114"/>
      <c r="Y375" s="92"/>
      <c r="Z375" s="92"/>
      <c r="AA375" s="92"/>
      <c r="AB375" s="92"/>
      <c r="AC375" s="92"/>
      <c r="AD375" s="92"/>
      <c r="AE375" s="92"/>
      <c r="AF375" s="92"/>
      <c r="AG375" s="92"/>
    </row>
    <row r="376" ht="24.75" customHeight="1">
      <c r="A376" s="91"/>
      <c r="B376" s="111"/>
      <c r="C376" s="1"/>
      <c r="D376" s="120"/>
      <c r="E376" s="126"/>
      <c r="F376" s="126"/>
      <c r="G376" s="126"/>
      <c r="H376" s="126"/>
      <c r="I376" s="126"/>
      <c r="J376" s="1"/>
      <c r="K376" s="125"/>
      <c r="L376" s="114"/>
      <c r="M376" s="1"/>
      <c r="N376" s="111"/>
      <c r="O376" s="1"/>
      <c r="P376" s="120"/>
      <c r="Q376" s="126"/>
      <c r="R376" s="126"/>
      <c r="S376" s="126"/>
      <c r="T376" s="126"/>
      <c r="U376" s="126"/>
      <c r="V376" s="1"/>
      <c r="W376" s="125"/>
      <c r="X376" s="114"/>
      <c r="Y376" s="92"/>
      <c r="Z376" s="92"/>
      <c r="AA376" s="92"/>
      <c r="AB376" s="92"/>
      <c r="AC376" s="92"/>
      <c r="AD376" s="92"/>
      <c r="AE376" s="92"/>
      <c r="AF376" s="92"/>
      <c r="AG376" s="92"/>
    </row>
    <row r="377" ht="24.75" customHeight="1">
      <c r="A377" s="91"/>
      <c r="B377" s="111"/>
      <c r="C377" s="115" t="s">
        <v>75</v>
      </c>
      <c r="D377" s="120"/>
      <c r="E377" s="126"/>
      <c r="F377" s="126"/>
      <c r="G377" s="126"/>
      <c r="H377" s="126"/>
      <c r="I377" s="126"/>
      <c r="J377" s="1"/>
      <c r="K377" s="1"/>
      <c r="L377" s="114"/>
      <c r="M377" s="1"/>
      <c r="N377" s="111"/>
      <c r="O377" s="115" t="s">
        <v>75</v>
      </c>
      <c r="P377" s="120"/>
      <c r="Q377" s="126"/>
      <c r="R377" s="126"/>
      <c r="S377" s="126"/>
      <c r="T377" s="126"/>
      <c r="U377" s="126"/>
      <c r="V377" s="1"/>
      <c r="W377" s="1"/>
      <c r="X377" s="114"/>
      <c r="Y377" s="92"/>
      <c r="Z377" s="92"/>
      <c r="AA377" s="92"/>
      <c r="AB377" s="92"/>
      <c r="AC377" s="92"/>
      <c r="AD377" s="92"/>
      <c r="AE377" s="92"/>
      <c r="AF377" s="92"/>
      <c r="AG377" s="92"/>
    </row>
    <row r="378" ht="24.75" customHeight="1">
      <c r="A378" s="91"/>
      <c r="B378" s="128"/>
      <c r="C378" s="119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14"/>
      <c r="M378" s="1"/>
      <c r="N378" s="128"/>
      <c r="O378" s="119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14"/>
      <c r="Y378" s="92"/>
      <c r="Z378" s="92"/>
      <c r="AA378" s="92"/>
      <c r="AB378" s="92"/>
      <c r="AC378" s="92"/>
      <c r="AD378" s="92"/>
      <c r="AE378" s="92"/>
      <c r="AF378" s="92"/>
      <c r="AG378" s="92"/>
    </row>
    <row r="379" ht="24.75" customHeight="1">
      <c r="A379" s="91">
        <v>1.0</v>
      </c>
      <c r="B379" s="128"/>
      <c r="C379" s="125"/>
      <c r="D379" s="1"/>
      <c r="E379" s="116" t="str">
        <f>$AG$48</f>
        <v> RENAN G.-MFC </v>
      </c>
      <c r="F379" s="117"/>
      <c r="G379" s="117"/>
      <c r="H379" s="117"/>
      <c r="I379" s="118"/>
      <c r="J379" s="1"/>
      <c r="K379" s="1"/>
      <c r="L379" s="114"/>
      <c r="M379" s="1"/>
      <c r="N379" s="128"/>
      <c r="O379" s="125"/>
      <c r="P379" s="1"/>
      <c r="Q379" s="116" t="str">
        <f>$AG$49</f>
        <v> ZERO-SCCP </v>
      </c>
      <c r="R379" s="117"/>
      <c r="S379" s="117"/>
      <c r="T379" s="117"/>
      <c r="U379" s="118"/>
      <c r="V379" s="1"/>
      <c r="W379" s="1"/>
      <c r="X379" s="114"/>
      <c r="Y379" s="92"/>
      <c r="Z379" s="92"/>
      <c r="AA379" s="92"/>
      <c r="AB379" s="92"/>
      <c r="AC379" s="92"/>
      <c r="AD379" s="92"/>
      <c r="AE379" s="92"/>
      <c r="AF379" s="92"/>
      <c r="AG379" s="92"/>
    </row>
    <row r="380" ht="24.75" customHeight="1">
      <c r="A380" s="91">
        <v>1.0</v>
      </c>
      <c r="B380" s="128"/>
      <c r="C380" s="1"/>
      <c r="D380" s="1"/>
      <c r="E380" s="121"/>
      <c r="F380" s="122"/>
      <c r="G380" s="122"/>
      <c r="H380" s="122"/>
      <c r="I380" s="123"/>
      <c r="J380" s="1"/>
      <c r="K380" s="124"/>
      <c r="L380" s="114"/>
      <c r="M380" s="1"/>
      <c r="N380" s="128"/>
      <c r="O380" s="1"/>
      <c r="P380" s="1"/>
      <c r="Q380" s="121"/>
      <c r="R380" s="122"/>
      <c r="S380" s="122"/>
      <c r="T380" s="122"/>
      <c r="U380" s="123"/>
      <c r="V380" s="1"/>
      <c r="W380" s="124"/>
      <c r="X380" s="114"/>
      <c r="Y380" s="92"/>
      <c r="Z380" s="92"/>
      <c r="AA380" s="92"/>
      <c r="AB380" s="92"/>
      <c r="AC380" s="92"/>
      <c r="AD380" s="92"/>
      <c r="AE380" s="92"/>
      <c r="AF380" s="92"/>
      <c r="AG380" s="92"/>
    </row>
    <row r="381" ht="24.75" customHeight="1">
      <c r="A381" s="91"/>
      <c r="B381" s="128"/>
      <c r="C381" s="115" t="s">
        <v>71</v>
      </c>
      <c r="D381" s="1"/>
      <c r="E381" s="126"/>
      <c r="F381" s="126"/>
      <c r="G381" s="126"/>
      <c r="H381" s="126"/>
      <c r="I381" s="126"/>
      <c r="J381" s="1"/>
      <c r="K381" s="127"/>
      <c r="L381" s="114"/>
      <c r="M381" s="1"/>
      <c r="N381" s="128"/>
      <c r="O381" s="115" t="s">
        <v>71</v>
      </c>
      <c r="P381" s="1"/>
      <c r="Q381" s="126"/>
      <c r="R381" s="126"/>
      <c r="S381" s="126"/>
      <c r="T381" s="126"/>
      <c r="U381" s="126"/>
      <c r="V381" s="1"/>
      <c r="W381" s="127"/>
      <c r="X381" s="114"/>
      <c r="Y381" s="92"/>
      <c r="Z381" s="92"/>
      <c r="AA381" s="92"/>
      <c r="AB381" s="92"/>
      <c r="AC381" s="92"/>
      <c r="AD381" s="92"/>
      <c r="AE381" s="92"/>
      <c r="AF381" s="92"/>
      <c r="AG381" s="92"/>
    </row>
    <row r="382" ht="24.75" customHeight="1">
      <c r="A382" s="91"/>
      <c r="B382" s="128"/>
      <c r="C382" s="119">
        <f>$AE$48</f>
        <v>6</v>
      </c>
      <c r="D382" s="1"/>
      <c r="E382" s="126"/>
      <c r="F382" s="126"/>
      <c r="G382" s="126"/>
      <c r="H382" s="126"/>
      <c r="I382" s="126"/>
      <c r="J382" s="1"/>
      <c r="K382" s="125"/>
      <c r="L382" s="114"/>
      <c r="M382" s="1"/>
      <c r="N382" s="128"/>
      <c r="O382" s="119">
        <f>$AE$49</f>
        <v>1</v>
      </c>
      <c r="P382" s="1"/>
      <c r="Q382" s="126"/>
      <c r="R382" s="126"/>
      <c r="S382" s="126"/>
      <c r="T382" s="126"/>
      <c r="U382" s="126"/>
      <c r="V382" s="1"/>
      <c r="W382" s="125"/>
      <c r="X382" s="114"/>
      <c r="Y382" s="92"/>
      <c r="Z382" s="92"/>
      <c r="AA382" s="92"/>
      <c r="AB382" s="92"/>
      <c r="AC382" s="92"/>
      <c r="AD382" s="92"/>
      <c r="AE382" s="92"/>
      <c r="AF382" s="92"/>
      <c r="AG382" s="92"/>
    </row>
    <row r="383" ht="24.75" customHeight="1">
      <c r="A383" s="91"/>
      <c r="B383" s="128"/>
      <c r="C383" s="125"/>
      <c r="D383" s="1"/>
      <c r="E383" s="126"/>
      <c r="F383" s="126"/>
      <c r="G383" s="126"/>
      <c r="H383" s="126"/>
      <c r="I383" s="126"/>
      <c r="J383" s="1"/>
      <c r="K383" s="1"/>
      <c r="L383" s="114"/>
      <c r="M383" s="1"/>
      <c r="N383" s="128"/>
      <c r="O383" s="125"/>
      <c r="P383" s="1"/>
      <c r="Q383" s="126"/>
      <c r="R383" s="126"/>
      <c r="S383" s="126"/>
      <c r="T383" s="126"/>
      <c r="U383" s="126"/>
      <c r="V383" s="1"/>
      <c r="W383" s="1"/>
      <c r="X383" s="114"/>
      <c r="Y383" s="92"/>
      <c r="Z383" s="92"/>
      <c r="AA383" s="92"/>
      <c r="AB383" s="92"/>
      <c r="AC383" s="92"/>
      <c r="AD383" s="92"/>
      <c r="AE383" s="92"/>
      <c r="AF383" s="92"/>
      <c r="AG383" s="92"/>
    </row>
    <row r="384" ht="24.75" customHeight="1">
      <c r="A384" s="91"/>
      <c r="B384" s="129"/>
      <c r="C384" s="130"/>
      <c r="D384" s="130"/>
      <c r="E384" s="130"/>
      <c r="F384" s="130"/>
      <c r="G384" s="130"/>
      <c r="H384" s="130"/>
      <c r="I384" s="130"/>
      <c r="J384" s="130"/>
      <c r="K384" s="130"/>
      <c r="L384" s="131"/>
      <c r="M384" s="1"/>
      <c r="N384" s="129"/>
      <c r="O384" s="130"/>
      <c r="P384" s="130"/>
      <c r="Q384" s="130"/>
      <c r="R384" s="130"/>
      <c r="S384" s="130"/>
      <c r="T384" s="130"/>
      <c r="U384" s="130"/>
      <c r="V384" s="130"/>
      <c r="W384" s="130"/>
      <c r="X384" s="131"/>
      <c r="Y384" s="92"/>
      <c r="Z384" s="92"/>
      <c r="AA384" s="92"/>
      <c r="AB384" s="92"/>
      <c r="AC384" s="92"/>
      <c r="AD384" s="92"/>
      <c r="AE384" s="92"/>
      <c r="AF384" s="92"/>
      <c r="AG384" s="92"/>
    </row>
    <row r="385" ht="24.75" customHeight="1">
      <c r="A385" s="9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92"/>
      <c r="Z385" s="92"/>
      <c r="AA385" s="92"/>
      <c r="AB385" s="92"/>
      <c r="AC385" s="92"/>
      <c r="AD385" s="92"/>
      <c r="AE385" s="92"/>
      <c r="AF385" s="92"/>
      <c r="AG385" s="92"/>
    </row>
    <row r="386" ht="24.75" customHeight="1">
      <c r="A386" s="91"/>
      <c r="B386" s="94"/>
      <c r="C386" s="95" t="s">
        <v>67</v>
      </c>
      <c r="D386" s="96"/>
      <c r="E386" s="96"/>
      <c r="F386" s="96"/>
      <c r="G386" s="96"/>
      <c r="H386" s="96"/>
      <c r="I386" s="96"/>
      <c r="J386" s="96"/>
      <c r="K386" s="97" t="s">
        <v>68</v>
      </c>
      <c r="L386" s="98"/>
      <c r="M386" s="1"/>
      <c r="N386" s="94"/>
      <c r="O386" s="95" t="s">
        <v>67</v>
      </c>
      <c r="P386" s="96"/>
      <c r="Q386" s="96"/>
      <c r="R386" s="96"/>
      <c r="S386" s="96"/>
      <c r="T386" s="96"/>
      <c r="U386" s="96"/>
      <c r="V386" s="96"/>
      <c r="W386" s="97" t="s">
        <v>68</v>
      </c>
      <c r="X386" s="98"/>
      <c r="Y386" s="92"/>
      <c r="Z386" s="92"/>
      <c r="AA386" s="92"/>
      <c r="AB386" s="92"/>
      <c r="AC386" s="92"/>
      <c r="AD386" s="92"/>
      <c r="AE386" s="92"/>
      <c r="AF386" s="92"/>
      <c r="AG386" s="92"/>
    </row>
    <row r="387" ht="24.75" customHeight="1">
      <c r="A387" s="102"/>
      <c r="B387" s="103"/>
      <c r="C387" s="104" t="str">
        <f>$AA$50</f>
        <v>F.P.F.M. - Taça São Paulo - 2026</v>
      </c>
      <c r="D387" s="105"/>
      <c r="E387" s="105"/>
      <c r="F387" s="105"/>
      <c r="G387" s="105"/>
      <c r="H387" s="105"/>
      <c r="I387" s="105"/>
      <c r="J387" s="105"/>
      <c r="K387" s="106" t="str">
        <f>$AB$50</f>
        <v>Adulto -3ª Divisão - Círculo Militar</v>
      </c>
      <c r="L387" s="107"/>
      <c r="M387" s="108"/>
      <c r="N387" s="109"/>
      <c r="O387" s="104" t="str">
        <f>$AA$51</f>
        <v>F.P.F.M. - Taça São Paulo - 2026</v>
      </c>
      <c r="P387" s="105"/>
      <c r="Q387" s="105"/>
      <c r="R387" s="105"/>
      <c r="S387" s="105"/>
      <c r="T387" s="105"/>
      <c r="U387" s="105"/>
      <c r="V387" s="105"/>
      <c r="W387" s="106" t="str">
        <f>$AB$51</f>
        <v>Adulto -3ª Divisão - Círculo Militar</v>
      </c>
      <c r="X387" s="107"/>
      <c r="Y387" s="110"/>
      <c r="Z387" s="110"/>
      <c r="AA387" s="110"/>
      <c r="AB387" s="110"/>
      <c r="AC387" s="110"/>
      <c r="AD387" s="110"/>
      <c r="AE387" s="110"/>
      <c r="AF387" s="110"/>
      <c r="AG387" s="110"/>
    </row>
    <row r="388" ht="24.75" customHeight="1">
      <c r="A388" s="91"/>
      <c r="B388" s="111"/>
      <c r="C388" s="112"/>
      <c r="D388" s="112"/>
      <c r="E388" s="113"/>
      <c r="F388" s="113"/>
      <c r="G388" s="113"/>
      <c r="H388" s="113"/>
      <c r="I388" s="113"/>
      <c r="J388" s="1"/>
      <c r="K388" s="1"/>
      <c r="L388" s="114"/>
      <c r="M388" s="1"/>
      <c r="N388" s="111"/>
      <c r="O388" s="112"/>
      <c r="P388" s="112"/>
      <c r="Q388" s="113"/>
      <c r="R388" s="113"/>
      <c r="S388" s="113"/>
      <c r="T388" s="113"/>
      <c r="U388" s="113"/>
      <c r="V388" s="1"/>
      <c r="W388" s="1"/>
      <c r="X388" s="114"/>
      <c r="Y388" s="92"/>
      <c r="Z388" s="92"/>
      <c r="AA388" s="92"/>
      <c r="AB388" s="92"/>
      <c r="AC388" s="92"/>
      <c r="AD388" s="92"/>
      <c r="AE388" s="92"/>
      <c r="AF388" s="92"/>
      <c r="AG388" s="92"/>
    </row>
    <row r="389" ht="24.75" customHeight="1">
      <c r="A389" s="91">
        <v>1.0</v>
      </c>
      <c r="B389" s="111"/>
      <c r="C389" s="115" t="s">
        <v>74</v>
      </c>
      <c r="D389" s="112"/>
      <c r="E389" s="116" t="str">
        <f>$AF$50</f>
        <v> BRUNO VASC.-SPFC </v>
      </c>
      <c r="F389" s="117"/>
      <c r="G389" s="117"/>
      <c r="H389" s="117"/>
      <c r="I389" s="118"/>
      <c r="J389" s="1"/>
      <c r="K389" s="1"/>
      <c r="L389" s="114"/>
      <c r="M389" s="1"/>
      <c r="N389" s="111"/>
      <c r="O389" s="115" t="s">
        <v>74</v>
      </c>
      <c r="P389" s="112"/>
      <c r="Q389" s="116" t="str">
        <f>$AF$51</f>
        <v> DUDA-SPFC </v>
      </c>
      <c r="R389" s="117"/>
      <c r="S389" s="117"/>
      <c r="T389" s="117"/>
      <c r="U389" s="118"/>
      <c r="V389" s="1"/>
      <c r="W389" s="1"/>
      <c r="X389" s="114"/>
      <c r="Y389" s="92"/>
      <c r="Z389" s="92"/>
      <c r="AA389" s="92"/>
      <c r="AB389" s="92"/>
      <c r="AC389" s="92"/>
      <c r="AD389" s="92"/>
      <c r="AE389" s="92"/>
      <c r="AF389" s="92"/>
      <c r="AG389" s="92"/>
    </row>
    <row r="390" ht="24.75" customHeight="1">
      <c r="A390" s="91">
        <v>1.0</v>
      </c>
      <c r="B390" s="111"/>
      <c r="C390" s="119">
        <f>$AC$50</f>
        <v>1</v>
      </c>
      <c r="D390" s="120"/>
      <c r="E390" s="121"/>
      <c r="F390" s="122"/>
      <c r="G390" s="122"/>
      <c r="H390" s="122"/>
      <c r="I390" s="123"/>
      <c r="J390" s="1"/>
      <c r="K390" s="124"/>
      <c r="L390" s="114"/>
      <c r="M390" s="1"/>
      <c r="N390" s="111"/>
      <c r="O390" s="119">
        <f>$AC$51</f>
        <v>1</v>
      </c>
      <c r="P390" s="120"/>
      <c r="Q390" s="121"/>
      <c r="R390" s="122"/>
      <c r="S390" s="122"/>
      <c r="T390" s="122"/>
      <c r="U390" s="123"/>
      <c r="V390" s="1"/>
      <c r="W390" s="124"/>
      <c r="X390" s="114"/>
      <c r="Y390" s="92"/>
      <c r="Z390" s="92"/>
      <c r="AA390" s="92"/>
      <c r="AB390" s="92"/>
      <c r="AC390" s="92"/>
      <c r="AD390" s="92"/>
      <c r="AE390" s="92"/>
      <c r="AF390" s="92"/>
      <c r="AG390" s="92"/>
    </row>
    <row r="391" ht="24.75" customHeight="1">
      <c r="A391" s="91"/>
      <c r="B391" s="111"/>
      <c r="C391" s="125"/>
      <c r="D391" s="120"/>
      <c r="E391" s="126"/>
      <c r="F391" s="126"/>
      <c r="G391" s="126"/>
      <c r="H391" s="126"/>
      <c r="I391" s="126"/>
      <c r="J391" s="1"/>
      <c r="K391" s="127"/>
      <c r="L391" s="114"/>
      <c r="M391" s="1"/>
      <c r="N391" s="111"/>
      <c r="O391" s="125"/>
      <c r="P391" s="120"/>
      <c r="Q391" s="126"/>
      <c r="R391" s="126"/>
      <c r="S391" s="126"/>
      <c r="T391" s="126"/>
      <c r="U391" s="126"/>
      <c r="V391" s="1"/>
      <c r="W391" s="127"/>
      <c r="X391" s="114"/>
      <c r="Y391" s="92"/>
      <c r="Z391" s="92"/>
      <c r="AA391" s="92"/>
      <c r="AB391" s="92"/>
      <c r="AC391" s="92"/>
      <c r="AD391" s="92"/>
      <c r="AE391" s="92"/>
      <c r="AF391" s="92"/>
      <c r="AG391" s="92"/>
    </row>
    <row r="392" ht="24.75" customHeight="1">
      <c r="A392" s="91"/>
      <c r="B392" s="111"/>
      <c r="C392" s="1"/>
      <c r="D392" s="120"/>
      <c r="E392" s="126"/>
      <c r="F392" s="126"/>
      <c r="G392" s="126"/>
      <c r="H392" s="126"/>
      <c r="I392" s="126"/>
      <c r="J392" s="1"/>
      <c r="K392" s="125"/>
      <c r="L392" s="114"/>
      <c r="M392" s="1"/>
      <c r="N392" s="111"/>
      <c r="O392" s="1"/>
      <c r="P392" s="120"/>
      <c r="Q392" s="126"/>
      <c r="R392" s="126"/>
      <c r="S392" s="126"/>
      <c r="T392" s="126"/>
      <c r="U392" s="126"/>
      <c r="V392" s="1"/>
      <c r="W392" s="125"/>
      <c r="X392" s="114"/>
      <c r="Y392" s="92"/>
      <c r="Z392" s="92"/>
      <c r="AA392" s="92"/>
      <c r="AB392" s="92"/>
      <c r="AC392" s="92"/>
      <c r="AD392" s="92"/>
      <c r="AE392" s="92"/>
      <c r="AF392" s="92"/>
      <c r="AG392" s="92"/>
    </row>
    <row r="393" ht="24.75" customHeight="1">
      <c r="A393" s="91"/>
      <c r="B393" s="111"/>
      <c r="C393" s="115" t="s">
        <v>75</v>
      </c>
      <c r="D393" s="120"/>
      <c r="E393" s="126"/>
      <c r="F393" s="126"/>
      <c r="G393" s="126"/>
      <c r="H393" s="126"/>
      <c r="I393" s="126"/>
      <c r="J393" s="1"/>
      <c r="K393" s="1"/>
      <c r="L393" s="114"/>
      <c r="M393" s="1"/>
      <c r="N393" s="111"/>
      <c r="O393" s="115" t="s">
        <v>75</v>
      </c>
      <c r="P393" s="120"/>
      <c r="Q393" s="126"/>
      <c r="R393" s="126"/>
      <c r="S393" s="126"/>
      <c r="T393" s="126"/>
      <c r="U393" s="126"/>
      <c r="V393" s="1"/>
      <c r="W393" s="1"/>
      <c r="X393" s="114"/>
      <c r="Y393" s="92"/>
      <c r="Z393" s="92"/>
      <c r="AA393" s="92"/>
      <c r="AB393" s="92"/>
      <c r="AC393" s="92"/>
      <c r="AD393" s="92"/>
      <c r="AE393" s="92"/>
      <c r="AF393" s="92"/>
      <c r="AG393" s="92"/>
    </row>
    <row r="394" ht="24.75" customHeight="1">
      <c r="A394" s="91"/>
      <c r="B394" s="128"/>
      <c r="C394" s="119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14"/>
      <c r="M394" s="1"/>
      <c r="N394" s="128"/>
      <c r="O394" s="119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14"/>
      <c r="Y394" s="92"/>
      <c r="Z394" s="92"/>
      <c r="AA394" s="92"/>
      <c r="AB394" s="92"/>
      <c r="AC394" s="92"/>
      <c r="AD394" s="92"/>
      <c r="AE394" s="92"/>
      <c r="AF394" s="92"/>
      <c r="AG394" s="92"/>
    </row>
    <row r="395" ht="24.75" customHeight="1">
      <c r="A395" s="91">
        <v>1.0</v>
      </c>
      <c r="B395" s="128"/>
      <c r="C395" s="125"/>
      <c r="D395" s="1"/>
      <c r="E395" s="116" t="str">
        <f>$AG$50</f>
        <v> ZERO-SCCP </v>
      </c>
      <c r="F395" s="117"/>
      <c r="G395" s="117"/>
      <c r="H395" s="117"/>
      <c r="I395" s="118"/>
      <c r="J395" s="1"/>
      <c r="K395" s="1"/>
      <c r="L395" s="114"/>
      <c r="M395" s="1"/>
      <c r="N395" s="128"/>
      <c r="O395" s="125"/>
      <c r="P395" s="1"/>
      <c r="Q395" s="116" t="str">
        <f>$AG$51</f>
        <v> ARTHURZINHO-CMSP </v>
      </c>
      <c r="R395" s="117"/>
      <c r="S395" s="117"/>
      <c r="T395" s="117"/>
      <c r="U395" s="118"/>
      <c r="V395" s="1"/>
      <c r="W395" s="1"/>
      <c r="X395" s="114"/>
      <c r="Y395" s="92"/>
      <c r="Z395" s="92"/>
      <c r="AA395" s="92"/>
      <c r="AB395" s="92"/>
      <c r="AC395" s="92"/>
      <c r="AD395" s="92"/>
      <c r="AE395" s="92"/>
      <c r="AF395" s="92"/>
      <c r="AG395" s="92"/>
    </row>
    <row r="396" ht="24.75" customHeight="1">
      <c r="A396" s="91">
        <v>1.0</v>
      </c>
      <c r="B396" s="128"/>
      <c r="C396" s="1"/>
      <c r="D396" s="1"/>
      <c r="E396" s="121"/>
      <c r="F396" s="122"/>
      <c r="G396" s="122"/>
      <c r="H396" s="122"/>
      <c r="I396" s="123"/>
      <c r="J396" s="1"/>
      <c r="K396" s="124"/>
      <c r="L396" s="114"/>
      <c r="M396" s="1"/>
      <c r="N396" s="128"/>
      <c r="O396" s="1"/>
      <c r="P396" s="1"/>
      <c r="Q396" s="121"/>
      <c r="R396" s="122"/>
      <c r="S396" s="122"/>
      <c r="T396" s="122"/>
      <c r="U396" s="123"/>
      <c r="V396" s="1"/>
      <c r="W396" s="124"/>
      <c r="X396" s="114"/>
      <c r="Y396" s="92"/>
      <c r="Z396" s="92"/>
      <c r="AA396" s="92"/>
      <c r="AB396" s="92"/>
      <c r="AC396" s="92"/>
      <c r="AD396" s="92"/>
      <c r="AE396" s="92"/>
      <c r="AF396" s="92"/>
      <c r="AG396" s="92"/>
    </row>
    <row r="397" ht="24.75" customHeight="1">
      <c r="A397" s="91"/>
      <c r="B397" s="128"/>
      <c r="C397" s="115" t="s">
        <v>71</v>
      </c>
      <c r="D397" s="1"/>
      <c r="E397" s="126"/>
      <c r="F397" s="126"/>
      <c r="G397" s="126"/>
      <c r="H397" s="126"/>
      <c r="I397" s="126"/>
      <c r="J397" s="1"/>
      <c r="K397" s="127"/>
      <c r="L397" s="114"/>
      <c r="M397" s="1"/>
      <c r="N397" s="128"/>
      <c r="O397" s="115" t="s">
        <v>71</v>
      </c>
      <c r="P397" s="1"/>
      <c r="Q397" s="126"/>
      <c r="R397" s="126"/>
      <c r="S397" s="126"/>
      <c r="T397" s="126"/>
      <c r="U397" s="126"/>
      <c r="V397" s="1"/>
      <c r="W397" s="127"/>
      <c r="X397" s="114"/>
      <c r="Y397" s="92"/>
      <c r="Z397" s="92"/>
      <c r="AA397" s="92"/>
      <c r="AB397" s="92"/>
      <c r="AC397" s="92"/>
      <c r="AD397" s="92"/>
      <c r="AE397" s="92"/>
      <c r="AF397" s="92"/>
      <c r="AG397" s="92"/>
    </row>
    <row r="398" ht="24.75" customHeight="1">
      <c r="A398" s="91"/>
      <c r="B398" s="128"/>
      <c r="C398" s="119">
        <f>$AE$50</f>
        <v>5</v>
      </c>
      <c r="D398" s="1"/>
      <c r="E398" s="126"/>
      <c r="F398" s="126"/>
      <c r="G398" s="126"/>
      <c r="H398" s="126"/>
      <c r="I398" s="126"/>
      <c r="J398" s="1"/>
      <c r="K398" s="125"/>
      <c r="L398" s="114"/>
      <c r="M398" s="1"/>
      <c r="N398" s="128"/>
      <c r="O398" s="119">
        <f>$AE$51</f>
        <v>6</v>
      </c>
      <c r="P398" s="1"/>
      <c r="Q398" s="126"/>
      <c r="R398" s="126"/>
      <c r="S398" s="126"/>
      <c r="T398" s="126"/>
      <c r="U398" s="126"/>
      <c r="V398" s="1"/>
      <c r="W398" s="125"/>
      <c r="X398" s="114"/>
      <c r="Y398" s="92"/>
      <c r="Z398" s="92"/>
      <c r="AA398" s="92"/>
      <c r="AB398" s="92"/>
      <c r="AC398" s="92"/>
      <c r="AD398" s="92"/>
      <c r="AE398" s="92"/>
      <c r="AF398" s="92"/>
      <c r="AG398" s="92"/>
    </row>
    <row r="399" ht="24.75" customHeight="1">
      <c r="A399" s="91"/>
      <c r="B399" s="128"/>
      <c r="C399" s="125"/>
      <c r="D399" s="1"/>
      <c r="E399" s="126"/>
      <c r="F399" s="126"/>
      <c r="G399" s="126"/>
      <c r="H399" s="126"/>
      <c r="I399" s="126"/>
      <c r="J399" s="1"/>
      <c r="K399" s="1"/>
      <c r="L399" s="114"/>
      <c r="M399" s="1"/>
      <c r="N399" s="128"/>
      <c r="O399" s="125"/>
      <c r="P399" s="1"/>
      <c r="Q399" s="126"/>
      <c r="R399" s="126"/>
      <c r="S399" s="126"/>
      <c r="T399" s="126"/>
      <c r="U399" s="126"/>
      <c r="V399" s="1"/>
      <c r="W399" s="1"/>
      <c r="X399" s="114"/>
      <c r="Y399" s="92"/>
      <c r="Z399" s="92"/>
      <c r="AA399" s="92"/>
      <c r="AB399" s="92"/>
      <c r="AC399" s="92"/>
      <c r="AD399" s="92"/>
      <c r="AE399" s="92"/>
      <c r="AF399" s="92"/>
      <c r="AG399" s="92"/>
    </row>
    <row r="400" ht="24.75" customHeight="1">
      <c r="A400" s="91"/>
      <c r="B400" s="129"/>
      <c r="C400" s="130"/>
      <c r="D400" s="130"/>
      <c r="E400" s="130"/>
      <c r="F400" s="130"/>
      <c r="G400" s="130"/>
      <c r="H400" s="130"/>
      <c r="I400" s="130"/>
      <c r="J400" s="130"/>
      <c r="K400" s="130"/>
      <c r="L400" s="131"/>
      <c r="M400" s="1"/>
      <c r="N400" s="129"/>
      <c r="O400" s="130"/>
      <c r="P400" s="130"/>
      <c r="Q400" s="130"/>
      <c r="R400" s="130"/>
      <c r="S400" s="130"/>
      <c r="T400" s="130"/>
      <c r="U400" s="130"/>
      <c r="V400" s="130"/>
      <c r="W400" s="130"/>
      <c r="X400" s="131"/>
      <c r="Y400" s="92"/>
      <c r="Z400" s="92"/>
      <c r="AA400" s="92"/>
      <c r="AB400" s="92"/>
      <c r="AC400" s="92"/>
      <c r="AD400" s="92"/>
      <c r="AE400" s="92"/>
      <c r="AF400" s="92"/>
      <c r="AG400" s="92"/>
    </row>
    <row r="401" ht="24.75" customHeight="1">
      <c r="A401" s="9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92"/>
      <c r="Z401" s="92"/>
      <c r="AA401" s="92"/>
      <c r="AB401" s="92"/>
      <c r="AC401" s="92"/>
      <c r="AD401" s="92"/>
      <c r="AE401" s="92"/>
      <c r="AF401" s="92"/>
      <c r="AG401" s="92"/>
    </row>
    <row r="402" ht="24.75" customHeight="1">
      <c r="A402" s="91"/>
      <c r="B402" s="94"/>
      <c r="C402" s="95" t="s">
        <v>67</v>
      </c>
      <c r="D402" s="96"/>
      <c r="E402" s="96"/>
      <c r="F402" s="96"/>
      <c r="G402" s="96"/>
      <c r="H402" s="96"/>
      <c r="I402" s="96"/>
      <c r="J402" s="96"/>
      <c r="K402" s="97" t="s">
        <v>68</v>
      </c>
      <c r="L402" s="98"/>
      <c r="M402" s="1"/>
      <c r="N402" s="94"/>
      <c r="O402" s="95" t="s">
        <v>67</v>
      </c>
      <c r="P402" s="96"/>
      <c r="Q402" s="96"/>
      <c r="R402" s="96"/>
      <c r="S402" s="96"/>
      <c r="T402" s="96"/>
      <c r="U402" s="96"/>
      <c r="V402" s="96"/>
      <c r="W402" s="97" t="s">
        <v>68</v>
      </c>
      <c r="X402" s="98"/>
      <c r="Y402" s="92"/>
      <c r="Z402" s="92"/>
      <c r="AA402" s="92"/>
      <c r="AB402" s="92"/>
      <c r="AC402" s="92"/>
      <c r="AD402" s="92"/>
      <c r="AE402" s="92"/>
      <c r="AF402" s="92"/>
      <c r="AG402" s="92"/>
    </row>
    <row r="403" ht="24.75" customHeight="1">
      <c r="A403" s="102"/>
      <c r="B403" s="103"/>
      <c r="C403" s="104" t="str">
        <f>$AA$52</f>
        <v>F.P.F.M. - Taça São Paulo - 2026</v>
      </c>
      <c r="D403" s="105"/>
      <c r="E403" s="105"/>
      <c r="F403" s="105"/>
      <c r="G403" s="105"/>
      <c r="H403" s="105"/>
      <c r="I403" s="105"/>
      <c r="J403" s="105"/>
      <c r="K403" s="106" t="str">
        <f>$AB$52</f>
        <v>Adulto -3ª Divisão - Círculo Militar</v>
      </c>
      <c r="L403" s="107"/>
      <c r="M403" s="108"/>
      <c r="N403" s="109"/>
      <c r="O403" s="104" t="str">
        <f>$AA$53</f>
        <v>F.P.F.M. - Taça São Paulo - 2026</v>
      </c>
      <c r="P403" s="105"/>
      <c r="Q403" s="105"/>
      <c r="R403" s="105"/>
      <c r="S403" s="105"/>
      <c r="T403" s="105"/>
      <c r="U403" s="105"/>
      <c r="V403" s="105"/>
      <c r="W403" s="106" t="str">
        <f>$AB$53</f>
        <v>Adulto -3ª Divisão - Círculo Militar</v>
      </c>
      <c r="X403" s="107"/>
      <c r="Y403" s="110"/>
      <c r="Z403" s="110"/>
      <c r="AA403" s="110"/>
      <c r="AB403" s="110"/>
      <c r="AC403" s="110"/>
      <c r="AD403" s="110"/>
      <c r="AE403" s="110"/>
      <c r="AF403" s="110"/>
      <c r="AG403" s="110"/>
    </row>
    <row r="404" ht="24.75" customHeight="1">
      <c r="A404" s="91"/>
      <c r="B404" s="111"/>
      <c r="C404" s="112"/>
      <c r="D404" s="112"/>
      <c r="E404" s="113"/>
      <c r="F404" s="113"/>
      <c r="G404" s="113"/>
      <c r="H404" s="113"/>
      <c r="I404" s="113"/>
      <c r="J404" s="1"/>
      <c r="K404" s="1"/>
      <c r="L404" s="114"/>
      <c r="M404" s="1"/>
      <c r="N404" s="111"/>
      <c r="O404" s="112"/>
      <c r="P404" s="112"/>
      <c r="Q404" s="113"/>
      <c r="R404" s="113"/>
      <c r="S404" s="113"/>
      <c r="T404" s="113"/>
      <c r="U404" s="113"/>
      <c r="V404" s="1"/>
      <c r="W404" s="1"/>
      <c r="X404" s="114"/>
      <c r="Y404" s="92"/>
      <c r="Z404" s="92"/>
      <c r="AA404" s="92"/>
      <c r="AB404" s="92"/>
      <c r="AC404" s="92"/>
      <c r="AD404" s="92"/>
      <c r="AE404" s="92"/>
      <c r="AF404" s="92"/>
      <c r="AG404" s="92"/>
    </row>
    <row r="405" ht="24.75" customHeight="1">
      <c r="A405" s="91">
        <v>1.0</v>
      </c>
      <c r="B405" s="111"/>
      <c r="C405" s="115" t="s">
        <v>74</v>
      </c>
      <c r="D405" s="112"/>
      <c r="E405" s="116" t="str">
        <f>$AF$52</f>
        <v> GUTO-ECSB </v>
      </c>
      <c r="F405" s="117"/>
      <c r="G405" s="117"/>
      <c r="H405" s="117"/>
      <c r="I405" s="118"/>
      <c r="J405" s="1"/>
      <c r="K405" s="1"/>
      <c r="L405" s="114"/>
      <c r="M405" s="1"/>
      <c r="N405" s="111"/>
      <c r="O405" s="115" t="s">
        <v>74</v>
      </c>
      <c r="P405" s="112"/>
      <c r="Q405" s="116" t="str">
        <f>$AF$53</f>
        <v> PC-SPFC </v>
      </c>
      <c r="R405" s="117"/>
      <c r="S405" s="117"/>
      <c r="T405" s="117"/>
      <c r="U405" s="118"/>
      <c r="V405" s="1"/>
      <c r="W405" s="1"/>
      <c r="X405" s="114"/>
      <c r="Y405" s="92"/>
      <c r="Z405" s="92"/>
      <c r="AA405" s="92"/>
      <c r="AB405" s="92"/>
      <c r="AC405" s="92"/>
      <c r="AD405" s="92"/>
      <c r="AE405" s="92"/>
      <c r="AF405" s="92"/>
      <c r="AG405" s="92"/>
    </row>
    <row r="406" ht="24.75" customHeight="1">
      <c r="A406" s="91">
        <v>1.0</v>
      </c>
      <c r="B406" s="111"/>
      <c r="C406" s="119">
        <f>$AC$52</f>
        <v>1</v>
      </c>
      <c r="D406" s="120"/>
      <c r="E406" s="121"/>
      <c r="F406" s="122"/>
      <c r="G406" s="122"/>
      <c r="H406" s="122"/>
      <c r="I406" s="123"/>
      <c r="J406" s="1"/>
      <c r="K406" s="124"/>
      <c r="L406" s="114"/>
      <c r="M406" s="1"/>
      <c r="N406" s="111"/>
      <c r="O406" s="119">
        <f>$AC$53</f>
        <v>1</v>
      </c>
      <c r="P406" s="120"/>
      <c r="Q406" s="121"/>
      <c r="R406" s="122"/>
      <c r="S406" s="122"/>
      <c r="T406" s="122"/>
      <c r="U406" s="123"/>
      <c r="V406" s="1"/>
      <c r="W406" s="124"/>
      <c r="X406" s="114"/>
      <c r="Y406" s="92"/>
      <c r="Z406" s="92"/>
      <c r="AA406" s="92"/>
      <c r="AB406" s="92"/>
      <c r="AC406" s="92"/>
      <c r="AD406" s="92"/>
      <c r="AE406" s="92"/>
      <c r="AF406" s="92"/>
      <c r="AG406" s="92"/>
    </row>
    <row r="407" ht="24.75" customHeight="1">
      <c r="A407" s="91"/>
      <c r="B407" s="111"/>
      <c r="C407" s="125"/>
      <c r="D407" s="120"/>
      <c r="E407" s="126"/>
      <c r="F407" s="126"/>
      <c r="G407" s="126"/>
      <c r="H407" s="126"/>
      <c r="I407" s="126"/>
      <c r="J407" s="1"/>
      <c r="K407" s="127"/>
      <c r="L407" s="114"/>
      <c r="M407" s="1"/>
      <c r="N407" s="111"/>
      <c r="O407" s="125"/>
      <c r="P407" s="120"/>
      <c r="Q407" s="126"/>
      <c r="R407" s="126"/>
      <c r="S407" s="126"/>
      <c r="T407" s="126"/>
      <c r="U407" s="126"/>
      <c r="V407" s="1"/>
      <c r="W407" s="127"/>
      <c r="X407" s="114"/>
      <c r="Y407" s="92"/>
      <c r="Z407" s="92"/>
      <c r="AA407" s="92"/>
      <c r="AB407" s="92"/>
      <c r="AC407" s="92"/>
      <c r="AD407" s="92"/>
      <c r="AE407" s="92"/>
      <c r="AF407" s="92"/>
      <c r="AG407" s="92"/>
    </row>
    <row r="408" ht="24.75" customHeight="1">
      <c r="A408" s="91"/>
      <c r="B408" s="111"/>
      <c r="C408" s="1"/>
      <c r="D408" s="120"/>
      <c r="E408" s="126"/>
      <c r="F408" s="126"/>
      <c r="G408" s="126"/>
      <c r="H408" s="126"/>
      <c r="I408" s="126"/>
      <c r="J408" s="1"/>
      <c r="K408" s="125"/>
      <c r="L408" s="114"/>
      <c r="M408" s="1"/>
      <c r="N408" s="111"/>
      <c r="O408" s="1"/>
      <c r="P408" s="120"/>
      <c r="Q408" s="126"/>
      <c r="R408" s="126"/>
      <c r="S408" s="126"/>
      <c r="T408" s="126"/>
      <c r="U408" s="126"/>
      <c r="V408" s="1"/>
      <c r="W408" s="125"/>
      <c r="X408" s="114"/>
      <c r="Y408" s="92"/>
      <c r="Z408" s="92"/>
      <c r="AA408" s="92"/>
      <c r="AB408" s="92"/>
      <c r="AC408" s="92"/>
      <c r="AD408" s="92"/>
      <c r="AE408" s="92"/>
      <c r="AF408" s="92"/>
      <c r="AG408" s="92"/>
    </row>
    <row r="409" ht="24.75" customHeight="1">
      <c r="A409" s="91"/>
      <c r="B409" s="111"/>
      <c r="C409" s="115" t="s">
        <v>75</v>
      </c>
      <c r="D409" s="120"/>
      <c r="E409" s="126"/>
      <c r="F409" s="126"/>
      <c r="G409" s="126"/>
      <c r="H409" s="126"/>
      <c r="I409" s="126"/>
      <c r="J409" s="1"/>
      <c r="K409" s="1"/>
      <c r="L409" s="114"/>
      <c r="M409" s="1"/>
      <c r="N409" s="111"/>
      <c r="O409" s="115" t="s">
        <v>75</v>
      </c>
      <c r="P409" s="120"/>
      <c r="Q409" s="126"/>
      <c r="R409" s="126"/>
      <c r="S409" s="126"/>
      <c r="T409" s="126"/>
      <c r="U409" s="126"/>
      <c r="V409" s="1"/>
      <c r="W409" s="1"/>
      <c r="X409" s="114"/>
      <c r="Y409" s="92"/>
      <c r="Z409" s="92"/>
      <c r="AA409" s="92"/>
      <c r="AB409" s="92"/>
      <c r="AC409" s="92"/>
      <c r="AD409" s="92"/>
      <c r="AE409" s="92"/>
      <c r="AF409" s="92"/>
      <c r="AG409" s="92"/>
    </row>
    <row r="410" ht="24.75" customHeight="1">
      <c r="A410" s="91"/>
      <c r="B410" s="128"/>
      <c r="C410" s="119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14"/>
      <c r="M410" s="1"/>
      <c r="N410" s="128"/>
      <c r="O410" s="119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14"/>
      <c r="Y410" s="92"/>
      <c r="Z410" s="92"/>
      <c r="AA410" s="92"/>
      <c r="AB410" s="92"/>
      <c r="AC410" s="92"/>
      <c r="AD410" s="92"/>
      <c r="AE410" s="92"/>
      <c r="AF410" s="92"/>
      <c r="AG410" s="92"/>
    </row>
    <row r="411" ht="24.75" customHeight="1">
      <c r="A411" s="91">
        <v>1.0</v>
      </c>
      <c r="B411" s="128"/>
      <c r="C411" s="125"/>
      <c r="D411" s="1"/>
      <c r="E411" s="116" t="str">
        <f>$AG$52</f>
        <v> FRANCISCO JR-SEP </v>
      </c>
      <c r="F411" s="117"/>
      <c r="G411" s="117"/>
      <c r="H411" s="117"/>
      <c r="I411" s="118"/>
      <c r="J411" s="1"/>
      <c r="K411" s="1"/>
      <c r="L411" s="114"/>
      <c r="M411" s="1"/>
      <c r="N411" s="128"/>
      <c r="O411" s="125"/>
      <c r="P411" s="1"/>
      <c r="Q411" s="116" t="str">
        <f>$AG$53</f>
        <v> DI CICCO-SEP </v>
      </c>
      <c r="R411" s="117"/>
      <c r="S411" s="117"/>
      <c r="T411" s="117"/>
      <c r="U411" s="118"/>
      <c r="V411" s="1"/>
      <c r="W411" s="1"/>
      <c r="X411" s="114"/>
      <c r="Y411" s="92"/>
      <c r="Z411" s="92"/>
      <c r="AA411" s="92"/>
      <c r="AB411" s="92"/>
      <c r="AC411" s="92"/>
      <c r="AD411" s="92"/>
      <c r="AE411" s="92"/>
      <c r="AF411" s="92"/>
      <c r="AG411" s="92"/>
    </row>
    <row r="412" ht="24.75" customHeight="1">
      <c r="A412" s="91">
        <v>1.0</v>
      </c>
      <c r="B412" s="128"/>
      <c r="C412" s="1"/>
      <c r="D412" s="1"/>
      <c r="E412" s="121"/>
      <c r="F412" s="122"/>
      <c r="G412" s="122"/>
      <c r="H412" s="122"/>
      <c r="I412" s="123"/>
      <c r="J412" s="1"/>
      <c r="K412" s="124"/>
      <c r="L412" s="114"/>
      <c r="M412" s="1"/>
      <c r="N412" s="128"/>
      <c r="O412" s="1"/>
      <c r="P412" s="1"/>
      <c r="Q412" s="121"/>
      <c r="R412" s="122"/>
      <c r="S412" s="122"/>
      <c r="T412" s="122"/>
      <c r="U412" s="123"/>
      <c r="V412" s="1"/>
      <c r="W412" s="124"/>
      <c r="X412" s="114"/>
      <c r="Y412" s="92"/>
      <c r="Z412" s="92"/>
      <c r="AA412" s="92"/>
      <c r="AB412" s="92"/>
      <c r="AC412" s="92"/>
      <c r="AD412" s="92"/>
      <c r="AE412" s="92"/>
      <c r="AF412" s="92"/>
      <c r="AG412" s="92"/>
    </row>
    <row r="413" ht="24.75" customHeight="1">
      <c r="A413" s="91"/>
      <c r="B413" s="128"/>
      <c r="C413" s="115" t="s">
        <v>71</v>
      </c>
      <c r="D413" s="1"/>
      <c r="E413" s="126"/>
      <c r="F413" s="126"/>
      <c r="G413" s="126"/>
      <c r="H413" s="126"/>
      <c r="I413" s="126"/>
      <c r="J413" s="1"/>
      <c r="K413" s="127"/>
      <c r="L413" s="114"/>
      <c r="M413" s="1"/>
      <c r="N413" s="128"/>
      <c r="O413" s="115" t="s">
        <v>71</v>
      </c>
      <c r="P413" s="1"/>
      <c r="Q413" s="126"/>
      <c r="R413" s="126"/>
      <c r="S413" s="126"/>
      <c r="T413" s="126"/>
      <c r="U413" s="126"/>
      <c r="V413" s="1"/>
      <c r="W413" s="127"/>
      <c r="X413" s="114"/>
      <c r="Y413" s="92"/>
      <c r="Z413" s="92"/>
      <c r="AA413" s="92"/>
      <c r="AB413" s="92"/>
      <c r="AC413" s="92"/>
      <c r="AD413" s="92"/>
      <c r="AE413" s="92"/>
      <c r="AF413" s="92"/>
      <c r="AG413" s="92"/>
    </row>
    <row r="414" ht="24.75" customHeight="1">
      <c r="A414" s="91"/>
      <c r="B414" s="128"/>
      <c r="C414" s="119">
        <f>$AE$52</f>
        <v>1</v>
      </c>
      <c r="D414" s="1"/>
      <c r="E414" s="126"/>
      <c r="F414" s="126"/>
      <c r="G414" s="126"/>
      <c r="H414" s="126"/>
      <c r="I414" s="126"/>
      <c r="J414" s="1"/>
      <c r="K414" s="125"/>
      <c r="L414" s="114"/>
      <c r="M414" s="1"/>
      <c r="N414" s="128"/>
      <c r="O414" s="119">
        <f>$AE$53</f>
        <v>2</v>
      </c>
      <c r="P414" s="1"/>
      <c r="Q414" s="126"/>
      <c r="R414" s="126"/>
      <c r="S414" s="126"/>
      <c r="T414" s="126"/>
      <c r="U414" s="126"/>
      <c r="V414" s="1"/>
      <c r="W414" s="125"/>
      <c r="X414" s="114"/>
      <c r="Y414" s="92"/>
      <c r="Z414" s="92"/>
      <c r="AA414" s="92"/>
      <c r="AB414" s="92"/>
      <c r="AC414" s="92"/>
      <c r="AD414" s="92"/>
      <c r="AE414" s="92"/>
      <c r="AF414" s="92"/>
      <c r="AG414" s="92"/>
    </row>
    <row r="415" ht="24.75" customHeight="1">
      <c r="A415" s="91"/>
      <c r="B415" s="128"/>
      <c r="C415" s="125"/>
      <c r="D415" s="1"/>
      <c r="E415" s="126"/>
      <c r="F415" s="126"/>
      <c r="G415" s="126"/>
      <c r="H415" s="126"/>
      <c r="I415" s="126"/>
      <c r="J415" s="1"/>
      <c r="K415" s="1"/>
      <c r="L415" s="114"/>
      <c r="M415" s="1"/>
      <c r="N415" s="128"/>
      <c r="O415" s="125"/>
      <c r="P415" s="1"/>
      <c r="Q415" s="126"/>
      <c r="R415" s="126"/>
      <c r="S415" s="126"/>
      <c r="T415" s="126"/>
      <c r="U415" s="126"/>
      <c r="V415" s="1"/>
      <c r="W415" s="1"/>
      <c r="X415" s="114"/>
      <c r="Y415" s="92"/>
      <c r="Z415" s="92"/>
      <c r="AA415" s="92"/>
      <c r="AB415" s="92"/>
      <c r="AC415" s="92"/>
      <c r="AD415" s="92"/>
      <c r="AE415" s="92"/>
      <c r="AF415" s="92"/>
      <c r="AG415" s="92"/>
    </row>
    <row r="416" ht="24.75" customHeight="1">
      <c r="A416" s="91"/>
      <c r="B416" s="129"/>
      <c r="C416" s="130"/>
      <c r="D416" s="130"/>
      <c r="E416" s="130"/>
      <c r="F416" s="130"/>
      <c r="G416" s="130"/>
      <c r="H416" s="130"/>
      <c r="I416" s="130"/>
      <c r="J416" s="130"/>
      <c r="K416" s="130"/>
      <c r="L416" s="131"/>
      <c r="M416" s="1"/>
      <c r="N416" s="129"/>
      <c r="O416" s="130"/>
      <c r="P416" s="130"/>
      <c r="Q416" s="130"/>
      <c r="R416" s="130"/>
      <c r="S416" s="130"/>
      <c r="T416" s="130"/>
      <c r="U416" s="130"/>
      <c r="V416" s="130"/>
      <c r="W416" s="130"/>
      <c r="X416" s="131"/>
      <c r="Y416" s="92"/>
      <c r="Z416" s="92"/>
      <c r="AA416" s="92"/>
      <c r="AB416" s="92"/>
      <c r="AC416" s="92"/>
      <c r="AD416" s="92"/>
      <c r="AE416" s="92"/>
      <c r="AF416" s="92"/>
      <c r="AG416" s="92"/>
    </row>
    <row r="417" ht="24.75" customHeight="1">
      <c r="A417" s="9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92"/>
      <c r="Z417" s="92"/>
      <c r="AA417" s="92"/>
      <c r="AB417" s="92"/>
      <c r="AC417" s="92"/>
      <c r="AD417" s="92"/>
      <c r="AE417" s="92"/>
      <c r="AF417" s="92"/>
      <c r="AG417" s="92"/>
    </row>
    <row r="418" ht="24.75" customHeight="1">
      <c r="A418" s="91"/>
      <c r="B418" s="94"/>
      <c r="C418" s="95" t="s">
        <v>67</v>
      </c>
      <c r="D418" s="96"/>
      <c r="E418" s="96"/>
      <c r="F418" s="96"/>
      <c r="G418" s="96"/>
      <c r="H418" s="96"/>
      <c r="I418" s="96"/>
      <c r="J418" s="96"/>
      <c r="K418" s="97" t="s">
        <v>68</v>
      </c>
      <c r="L418" s="98"/>
      <c r="M418" s="1"/>
      <c r="N418" s="94"/>
      <c r="O418" s="95" t="s">
        <v>67</v>
      </c>
      <c r="P418" s="96"/>
      <c r="Q418" s="96"/>
      <c r="R418" s="96"/>
      <c r="S418" s="96"/>
      <c r="T418" s="96"/>
      <c r="U418" s="96"/>
      <c r="V418" s="96"/>
      <c r="W418" s="97" t="s">
        <v>68</v>
      </c>
      <c r="X418" s="98"/>
      <c r="Y418" s="92"/>
      <c r="Z418" s="92"/>
      <c r="AA418" s="92"/>
      <c r="AB418" s="92"/>
      <c r="AC418" s="92"/>
      <c r="AD418" s="92"/>
      <c r="AE418" s="92"/>
      <c r="AF418" s="92"/>
      <c r="AG418" s="92"/>
    </row>
    <row r="419" ht="24.75" customHeight="1">
      <c r="A419" s="102"/>
      <c r="B419" s="103"/>
      <c r="C419" s="104" t="str">
        <f>$AA$54</f>
        <v>F.P.F.M. - Taça São Paulo - 2026</v>
      </c>
      <c r="D419" s="105"/>
      <c r="E419" s="105"/>
      <c r="F419" s="105"/>
      <c r="G419" s="105"/>
      <c r="H419" s="105"/>
      <c r="I419" s="105"/>
      <c r="J419" s="105"/>
      <c r="K419" s="106" t="str">
        <f>$AB$54</f>
        <v>Adulto -3ª Divisão - Círculo Militar</v>
      </c>
      <c r="L419" s="107"/>
      <c r="M419" s="108"/>
      <c r="N419" s="109"/>
      <c r="O419" s="104" t="str">
        <f>$AA$55</f>
        <v>F.P.F.M. - Taça São Paulo - 2026</v>
      </c>
      <c r="P419" s="105"/>
      <c r="Q419" s="105"/>
      <c r="R419" s="105"/>
      <c r="S419" s="105"/>
      <c r="T419" s="105"/>
      <c r="U419" s="105"/>
      <c r="V419" s="105"/>
      <c r="W419" s="106" t="str">
        <f>$AB$55</f>
        <v>Adulto -3ª Divisão - Círculo Militar</v>
      </c>
      <c r="X419" s="107"/>
      <c r="Y419" s="110"/>
      <c r="Z419" s="110"/>
      <c r="AA419" s="110"/>
      <c r="AB419" s="110"/>
      <c r="AC419" s="110"/>
      <c r="AD419" s="110"/>
      <c r="AE419" s="110"/>
      <c r="AF419" s="110"/>
      <c r="AG419" s="110"/>
    </row>
    <row r="420" ht="24.75" customHeight="1">
      <c r="A420" s="91"/>
      <c r="B420" s="111"/>
      <c r="C420" s="112"/>
      <c r="D420" s="112"/>
      <c r="E420" s="113"/>
      <c r="F420" s="113"/>
      <c r="G420" s="113"/>
      <c r="H420" s="113"/>
      <c r="I420" s="113"/>
      <c r="J420" s="1"/>
      <c r="K420" s="1"/>
      <c r="L420" s="114"/>
      <c r="M420" s="1"/>
      <c r="N420" s="111"/>
      <c r="O420" s="112"/>
      <c r="P420" s="112"/>
      <c r="Q420" s="113"/>
      <c r="R420" s="113"/>
      <c r="S420" s="113"/>
      <c r="T420" s="113"/>
      <c r="U420" s="113"/>
      <c r="V420" s="1"/>
      <c r="W420" s="1"/>
      <c r="X420" s="114"/>
      <c r="Y420" s="92"/>
      <c r="Z420" s="92"/>
      <c r="AA420" s="92"/>
      <c r="AB420" s="92"/>
      <c r="AC420" s="92"/>
      <c r="AD420" s="92"/>
      <c r="AE420" s="92"/>
      <c r="AF420" s="92"/>
      <c r="AG420" s="92"/>
    </row>
    <row r="421" ht="24.75" customHeight="1">
      <c r="A421" s="91">
        <v>1.0</v>
      </c>
      <c r="B421" s="111"/>
      <c r="C421" s="115" t="s">
        <v>74</v>
      </c>
      <c r="D421" s="112"/>
      <c r="E421" s="116" t="str">
        <f>$AF$54</f>
        <v> LEO RODRIGUES-SPFC </v>
      </c>
      <c r="F421" s="117"/>
      <c r="G421" s="117"/>
      <c r="H421" s="117"/>
      <c r="I421" s="118"/>
      <c r="J421" s="1"/>
      <c r="K421" s="1"/>
      <c r="L421" s="114"/>
      <c r="M421" s="1"/>
      <c r="N421" s="111"/>
      <c r="O421" s="115" t="s">
        <v>74</v>
      </c>
      <c r="P421" s="112"/>
      <c r="Q421" s="116" t="str">
        <f>$AF$55</f>
        <v> DIEGO BANFI-SPFC </v>
      </c>
      <c r="R421" s="117"/>
      <c r="S421" s="117"/>
      <c r="T421" s="117"/>
      <c r="U421" s="118"/>
      <c r="V421" s="1"/>
      <c r="W421" s="1"/>
      <c r="X421" s="114"/>
      <c r="Y421" s="92"/>
      <c r="Z421" s="92"/>
      <c r="AA421" s="92"/>
      <c r="AB421" s="92"/>
      <c r="AC421" s="92"/>
      <c r="AD421" s="92"/>
      <c r="AE421" s="92"/>
      <c r="AF421" s="92"/>
      <c r="AG421" s="92"/>
    </row>
    <row r="422" ht="24.75" customHeight="1">
      <c r="A422" s="91">
        <v>1.0</v>
      </c>
      <c r="B422" s="111"/>
      <c r="C422" s="119">
        <f>$AC$54</f>
        <v>1</v>
      </c>
      <c r="D422" s="120"/>
      <c r="E422" s="121"/>
      <c r="F422" s="122"/>
      <c r="G422" s="122"/>
      <c r="H422" s="122"/>
      <c r="I422" s="123"/>
      <c r="J422" s="1"/>
      <c r="K422" s="124"/>
      <c r="L422" s="114"/>
      <c r="M422" s="1"/>
      <c r="N422" s="111"/>
      <c r="O422" s="119">
        <f>$AC$55</f>
        <v>1</v>
      </c>
      <c r="P422" s="120"/>
      <c r="Q422" s="121"/>
      <c r="R422" s="122"/>
      <c r="S422" s="122"/>
      <c r="T422" s="122"/>
      <c r="U422" s="123"/>
      <c r="V422" s="1"/>
      <c r="W422" s="124"/>
      <c r="X422" s="114"/>
      <c r="Y422" s="92"/>
      <c r="Z422" s="92"/>
      <c r="AA422" s="92"/>
      <c r="AB422" s="92"/>
      <c r="AC422" s="92"/>
      <c r="AD422" s="92"/>
      <c r="AE422" s="92"/>
      <c r="AF422" s="92"/>
      <c r="AG422" s="92"/>
    </row>
    <row r="423" ht="24.75" customHeight="1">
      <c r="A423" s="91"/>
      <c r="B423" s="111"/>
      <c r="C423" s="125"/>
      <c r="D423" s="120"/>
      <c r="E423" s="126"/>
      <c r="F423" s="126"/>
      <c r="G423" s="126"/>
      <c r="H423" s="126"/>
      <c r="I423" s="126"/>
      <c r="J423" s="1"/>
      <c r="K423" s="127"/>
      <c r="L423" s="114"/>
      <c r="M423" s="1"/>
      <c r="N423" s="111"/>
      <c r="O423" s="125"/>
      <c r="P423" s="120"/>
      <c r="Q423" s="126"/>
      <c r="R423" s="126"/>
      <c r="S423" s="126"/>
      <c r="T423" s="126"/>
      <c r="U423" s="126"/>
      <c r="V423" s="1"/>
      <c r="W423" s="127"/>
      <c r="X423" s="114"/>
      <c r="Y423" s="92"/>
      <c r="Z423" s="92"/>
      <c r="AA423" s="92"/>
      <c r="AB423" s="92"/>
      <c r="AC423" s="92"/>
      <c r="AD423" s="92"/>
      <c r="AE423" s="92"/>
      <c r="AF423" s="92"/>
      <c r="AG423" s="92"/>
    </row>
    <row r="424" ht="24.75" customHeight="1">
      <c r="A424" s="91"/>
      <c r="B424" s="111"/>
      <c r="C424" s="1"/>
      <c r="D424" s="120"/>
      <c r="E424" s="126"/>
      <c r="F424" s="126"/>
      <c r="G424" s="126"/>
      <c r="H424" s="126"/>
      <c r="I424" s="126"/>
      <c r="J424" s="1"/>
      <c r="K424" s="125"/>
      <c r="L424" s="114"/>
      <c r="M424" s="1"/>
      <c r="N424" s="111"/>
      <c r="O424" s="1"/>
      <c r="P424" s="120"/>
      <c r="Q424" s="126"/>
      <c r="R424" s="126"/>
      <c r="S424" s="126"/>
      <c r="T424" s="126"/>
      <c r="U424" s="126"/>
      <c r="V424" s="1"/>
      <c r="W424" s="125"/>
      <c r="X424" s="114"/>
      <c r="Y424" s="92"/>
      <c r="Z424" s="92"/>
      <c r="AA424" s="92"/>
      <c r="AB424" s="92"/>
      <c r="AC424" s="92"/>
      <c r="AD424" s="92"/>
      <c r="AE424" s="92"/>
      <c r="AF424" s="92"/>
      <c r="AG424" s="92"/>
    </row>
    <row r="425" ht="24.75" customHeight="1">
      <c r="A425" s="91"/>
      <c r="B425" s="111"/>
      <c r="C425" s="115" t="s">
        <v>75</v>
      </c>
      <c r="D425" s="120"/>
      <c r="E425" s="126"/>
      <c r="F425" s="126"/>
      <c r="G425" s="126"/>
      <c r="H425" s="126"/>
      <c r="I425" s="126"/>
      <c r="J425" s="1"/>
      <c r="K425" s="1"/>
      <c r="L425" s="114"/>
      <c r="M425" s="1"/>
      <c r="N425" s="111"/>
      <c r="O425" s="115" t="s">
        <v>75</v>
      </c>
      <c r="P425" s="120"/>
      <c r="Q425" s="126"/>
      <c r="R425" s="126"/>
      <c r="S425" s="126"/>
      <c r="T425" s="126"/>
      <c r="U425" s="126"/>
      <c r="V425" s="1"/>
      <c r="W425" s="1"/>
      <c r="X425" s="114"/>
      <c r="Y425" s="92"/>
      <c r="Z425" s="92"/>
      <c r="AA425" s="92"/>
      <c r="AB425" s="92"/>
      <c r="AC425" s="92"/>
      <c r="AD425" s="92"/>
      <c r="AE425" s="92"/>
      <c r="AF425" s="92"/>
      <c r="AG425" s="92"/>
    </row>
    <row r="426" ht="24.75" customHeight="1">
      <c r="A426" s="91"/>
      <c r="B426" s="128"/>
      <c r="C426" s="119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14"/>
      <c r="M426" s="1"/>
      <c r="N426" s="128"/>
      <c r="O426" s="119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14"/>
      <c r="Y426" s="92"/>
      <c r="Z426" s="92"/>
      <c r="AA426" s="92"/>
      <c r="AB426" s="92"/>
      <c r="AC426" s="92"/>
      <c r="AD426" s="92"/>
      <c r="AE426" s="92"/>
      <c r="AF426" s="92"/>
      <c r="AG426" s="92"/>
    </row>
    <row r="427" ht="24.75" customHeight="1">
      <c r="A427" s="91">
        <v>1.0</v>
      </c>
      <c r="B427" s="128"/>
      <c r="C427" s="125"/>
      <c r="D427" s="1"/>
      <c r="E427" s="116" t="str">
        <f>$AG$54</f>
        <v> RAFAEL SANTOS-CMSP </v>
      </c>
      <c r="F427" s="117"/>
      <c r="G427" s="117"/>
      <c r="H427" s="117"/>
      <c r="I427" s="118"/>
      <c r="J427" s="1"/>
      <c r="K427" s="1"/>
      <c r="L427" s="114"/>
      <c r="M427" s="1"/>
      <c r="N427" s="128"/>
      <c r="O427" s="125"/>
      <c r="P427" s="1"/>
      <c r="Q427" s="116" t="str">
        <f>$AG$55</f>
        <v> RENAN G.-MFC </v>
      </c>
      <c r="R427" s="117"/>
      <c r="S427" s="117"/>
      <c r="T427" s="117"/>
      <c r="U427" s="118"/>
      <c r="V427" s="1"/>
      <c r="W427" s="1"/>
      <c r="X427" s="114"/>
      <c r="Y427" s="92"/>
      <c r="Z427" s="92"/>
      <c r="AA427" s="92"/>
      <c r="AB427" s="92"/>
      <c r="AC427" s="92"/>
      <c r="AD427" s="92"/>
      <c r="AE427" s="92"/>
      <c r="AF427" s="92"/>
      <c r="AG427" s="92"/>
    </row>
    <row r="428" ht="24.75" customHeight="1">
      <c r="A428" s="91">
        <v>1.0</v>
      </c>
      <c r="B428" s="128"/>
      <c r="C428" s="1"/>
      <c r="D428" s="1"/>
      <c r="E428" s="121"/>
      <c r="F428" s="122"/>
      <c r="G428" s="122"/>
      <c r="H428" s="122"/>
      <c r="I428" s="123"/>
      <c r="J428" s="1"/>
      <c r="K428" s="124"/>
      <c r="L428" s="114"/>
      <c r="M428" s="1"/>
      <c r="N428" s="128"/>
      <c r="O428" s="1"/>
      <c r="P428" s="1"/>
      <c r="Q428" s="121"/>
      <c r="R428" s="122"/>
      <c r="S428" s="122"/>
      <c r="T428" s="122"/>
      <c r="U428" s="123"/>
      <c r="V428" s="1"/>
      <c r="W428" s="124"/>
      <c r="X428" s="114"/>
      <c r="Y428" s="92"/>
      <c r="Z428" s="92"/>
      <c r="AA428" s="92"/>
      <c r="AB428" s="92"/>
      <c r="AC428" s="92"/>
      <c r="AD428" s="92"/>
      <c r="AE428" s="92"/>
      <c r="AF428" s="92"/>
      <c r="AG428" s="92"/>
    </row>
    <row r="429" ht="24.75" customHeight="1">
      <c r="A429" s="91"/>
      <c r="B429" s="128"/>
      <c r="C429" s="115" t="s">
        <v>71</v>
      </c>
      <c r="D429" s="1"/>
      <c r="E429" s="126"/>
      <c r="F429" s="126"/>
      <c r="G429" s="126"/>
      <c r="H429" s="126"/>
      <c r="I429" s="126"/>
      <c r="J429" s="1"/>
      <c r="K429" s="127"/>
      <c r="L429" s="114"/>
      <c r="M429" s="1"/>
      <c r="N429" s="128"/>
      <c r="O429" s="115" t="s">
        <v>71</v>
      </c>
      <c r="P429" s="1"/>
      <c r="Q429" s="126"/>
      <c r="R429" s="126"/>
      <c r="S429" s="126"/>
      <c r="T429" s="126"/>
      <c r="U429" s="126"/>
      <c r="V429" s="1"/>
      <c r="W429" s="127"/>
      <c r="X429" s="114"/>
      <c r="Y429" s="92"/>
      <c r="Z429" s="92"/>
      <c r="AA429" s="92"/>
      <c r="AB429" s="92"/>
      <c r="AC429" s="92"/>
      <c r="AD429" s="92"/>
      <c r="AE429" s="92"/>
      <c r="AF429" s="92"/>
      <c r="AG429" s="92"/>
    </row>
    <row r="430" ht="24.75" customHeight="1">
      <c r="A430" s="91"/>
      <c r="B430" s="128"/>
      <c r="C430" s="119">
        <f>$AE$54</f>
        <v>3</v>
      </c>
      <c r="D430" s="1"/>
      <c r="E430" s="126"/>
      <c r="F430" s="126"/>
      <c r="G430" s="126"/>
      <c r="H430" s="126"/>
      <c r="I430" s="126"/>
      <c r="J430" s="1"/>
      <c r="K430" s="125"/>
      <c r="L430" s="114"/>
      <c r="M430" s="1"/>
      <c r="N430" s="128"/>
      <c r="O430" s="119">
        <f>$AE$55</f>
        <v>4</v>
      </c>
      <c r="P430" s="1"/>
      <c r="Q430" s="126"/>
      <c r="R430" s="126"/>
      <c r="S430" s="126"/>
      <c r="T430" s="126"/>
      <c r="U430" s="126"/>
      <c r="V430" s="1"/>
      <c r="W430" s="125"/>
      <c r="X430" s="114"/>
      <c r="Y430" s="92"/>
      <c r="Z430" s="92"/>
      <c r="AA430" s="92"/>
      <c r="AB430" s="92"/>
      <c r="AC430" s="92"/>
      <c r="AD430" s="92"/>
      <c r="AE430" s="92"/>
      <c r="AF430" s="92"/>
      <c r="AG430" s="92"/>
    </row>
    <row r="431" ht="24.75" customHeight="1">
      <c r="A431" s="91"/>
      <c r="B431" s="128"/>
      <c r="C431" s="125"/>
      <c r="D431" s="1"/>
      <c r="E431" s="126"/>
      <c r="F431" s="126"/>
      <c r="G431" s="126"/>
      <c r="H431" s="126"/>
      <c r="I431" s="126"/>
      <c r="J431" s="1"/>
      <c r="K431" s="1"/>
      <c r="L431" s="114"/>
      <c r="M431" s="1"/>
      <c r="N431" s="128"/>
      <c r="O431" s="125"/>
      <c r="P431" s="1"/>
      <c r="Q431" s="126"/>
      <c r="R431" s="126"/>
      <c r="S431" s="126"/>
      <c r="T431" s="126"/>
      <c r="U431" s="126"/>
      <c r="V431" s="1"/>
      <c r="W431" s="1"/>
      <c r="X431" s="114"/>
      <c r="Y431" s="92"/>
      <c r="Z431" s="92"/>
      <c r="AA431" s="92"/>
      <c r="AB431" s="92"/>
      <c r="AC431" s="92"/>
      <c r="AD431" s="92"/>
      <c r="AE431" s="92"/>
      <c r="AF431" s="92"/>
      <c r="AG431" s="92"/>
    </row>
    <row r="432" ht="24.75" customHeight="1">
      <c r="A432" s="91"/>
      <c r="B432" s="129"/>
      <c r="C432" s="130"/>
      <c r="D432" s="130"/>
      <c r="E432" s="130"/>
      <c r="F432" s="130"/>
      <c r="G432" s="130"/>
      <c r="H432" s="130"/>
      <c r="I432" s="130"/>
      <c r="J432" s="130"/>
      <c r="K432" s="130"/>
      <c r="L432" s="131"/>
      <c r="M432" s="1"/>
      <c r="N432" s="129"/>
      <c r="O432" s="130"/>
      <c r="P432" s="130"/>
      <c r="Q432" s="130"/>
      <c r="R432" s="130"/>
      <c r="S432" s="130"/>
      <c r="T432" s="130"/>
      <c r="U432" s="130"/>
      <c r="V432" s="130"/>
      <c r="W432" s="130"/>
      <c r="X432" s="131"/>
      <c r="Y432" s="92"/>
      <c r="Z432" s="92"/>
      <c r="AA432" s="92"/>
      <c r="AB432" s="92"/>
      <c r="AC432" s="92"/>
      <c r="AD432" s="92"/>
      <c r="AE432" s="92"/>
      <c r="AF432" s="92"/>
      <c r="AG432" s="92"/>
    </row>
    <row r="433" ht="24.75" customHeight="1">
      <c r="A433" s="9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92"/>
      <c r="Z433" s="92"/>
      <c r="AA433" s="92"/>
      <c r="AB433" s="92"/>
      <c r="AC433" s="92"/>
      <c r="AD433" s="92"/>
      <c r="AE433" s="92"/>
      <c r="AF433" s="92"/>
      <c r="AG433" s="92"/>
    </row>
    <row r="434" ht="24.75" customHeight="1">
      <c r="A434" s="91"/>
      <c r="B434" s="94"/>
      <c r="C434" s="95" t="s">
        <v>67</v>
      </c>
      <c r="D434" s="96"/>
      <c r="E434" s="96"/>
      <c r="F434" s="96"/>
      <c r="G434" s="96"/>
      <c r="H434" s="96"/>
      <c r="I434" s="96"/>
      <c r="J434" s="96"/>
      <c r="K434" s="97" t="s">
        <v>68</v>
      </c>
      <c r="L434" s="98"/>
      <c r="M434" s="1"/>
      <c r="N434" s="94"/>
      <c r="O434" s="95" t="s">
        <v>67</v>
      </c>
      <c r="P434" s="96"/>
      <c r="Q434" s="96"/>
      <c r="R434" s="96"/>
      <c r="S434" s="96"/>
      <c r="T434" s="96"/>
      <c r="U434" s="96"/>
      <c r="V434" s="96"/>
      <c r="W434" s="97" t="s">
        <v>68</v>
      </c>
      <c r="X434" s="98"/>
      <c r="Y434" s="92"/>
      <c r="Z434" s="92"/>
      <c r="AA434" s="92"/>
      <c r="AB434" s="92"/>
      <c r="AC434" s="92"/>
      <c r="AD434" s="92"/>
      <c r="AE434" s="92"/>
      <c r="AF434" s="92"/>
      <c r="AG434" s="92"/>
    </row>
    <row r="435" ht="24.75" customHeight="1">
      <c r="A435" s="102"/>
      <c r="B435" s="103"/>
      <c r="C435" s="104" t="str">
        <f>$AA$56</f>
        <v>F.P.F.M. - Taça São Paulo - 2026</v>
      </c>
      <c r="D435" s="105"/>
      <c r="E435" s="105"/>
      <c r="F435" s="105"/>
      <c r="G435" s="105"/>
      <c r="H435" s="105"/>
      <c r="I435" s="105"/>
      <c r="J435" s="105"/>
      <c r="K435" s="106" t="str">
        <f>$AB$56</f>
        <v>Adulto -3ª Divisão - Círculo Militar</v>
      </c>
      <c r="L435" s="107"/>
      <c r="M435" s="108"/>
      <c r="N435" s="109"/>
      <c r="O435" s="104" t="str">
        <f>$AA$57</f>
        <v>F.P.F.M. - Taça São Paulo - 2026</v>
      </c>
      <c r="P435" s="105"/>
      <c r="Q435" s="105"/>
      <c r="R435" s="105"/>
      <c r="S435" s="105"/>
      <c r="T435" s="105"/>
      <c r="U435" s="105"/>
      <c r="V435" s="105"/>
      <c r="W435" s="106" t="str">
        <f>$AB$57</f>
        <v>Adulto -3ª Divisão - Círculo Militar</v>
      </c>
      <c r="X435" s="107"/>
      <c r="Y435" s="110"/>
      <c r="Z435" s="110"/>
      <c r="AA435" s="110"/>
      <c r="AB435" s="110"/>
      <c r="AC435" s="110"/>
      <c r="AD435" s="110"/>
      <c r="AE435" s="110"/>
      <c r="AF435" s="110"/>
      <c r="AG435" s="110"/>
    </row>
    <row r="436" ht="24.75" customHeight="1">
      <c r="A436" s="91"/>
      <c r="B436" s="111"/>
      <c r="C436" s="112"/>
      <c r="D436" s="112"/>
      <c r="E436" s="113"/>
      <c r="F436" s="113"/>
      <c r="G436" s="113"/>
      <c r="H436" s="113"/>
      <c r="I436" s="113"/>
      <c r="J436" s="1"/>
      <c r="K436" s="1"/>
      <c r="L436" s="114"/>
      <c r="M436" s="1"/>
      <c r="N436" s="111"/>
      <c r="O436" s="112"/>
      <c r="P436" s="112"/>
      <c r="Q436" s="113"/>
      <c r="R436" s="113"/>
      <c r="S436" s="113"/>
      <c r="T436" s="113"/>
      <c r="U436" s="113"/>
      <c r="V436" s="1"/>
      <c r="W436" s="1"/>
      <c r="X436" s="114"/>
      <c r="Y436" s="92"/>
      <c r="Z436" s="92"/>
      <c r="AA436" s="92"/>
      <c r="AB436" s="92"/>
      <c r="AC436" s="92"/>
      <c r="AD436" s="92"/>
      <c r="AE436" s="92"/>
      <c r="AF436" s="92"/>
      <c r="AG436" s="92"/>
    </row>
    <row r="437" ht="24.75" customHeight="1">
      <c r="A437" s="91">
        <v>1.0</v>
      </c>
      <c r="B437" s="111"/>
      <c r="C437" s="115" t="s">
        <v>74</v>
      </c>
      <c r="D437" s="112"/>
      <c r="E437" s="116" t="str">
        <f>$AF$56</f>
        <v> BRUNO VASC.-SPFC </v>
      </c>
      <c r="F437" s="117"/>
      <c r="G437" s="117"/>
      <c r="H437" s="117"/>
      <c r="I437" s="118"/>
      <c r="J437" s="1"/>
      <c r="K437" s="1"/>
      <c r="L437" s="114"/>
      <c r="M437" s="1"/>
      <c r="N437" s="111"/>
      <c r="O437" s="115" t="s">
        <v>74</v>
      </c>
      <c r="P437" s="112"/>
      <c r="Q437" s="116" t="str">
        <f>$AF$57</f>
        <v> DUDA-SPFC </v>
      </c>
      <c r="R437" s="117"/>
      <c r="S437" s="117"/>
      <c r="T437" s="117"/>
      <c r="U437" s="118"/>
      <c r="V437" s="1"/>
      <c r="W437" s="1"/>
      <c r="X437" s="114"/>
      <c r="Y437" s="92"/>
      <c r="Z437" s="92"/>
      <c r="AA437" s="92"/>
      <c r="AB437" s="92"/>
      <c r="AC437" s="92"/>
      <c r="AD437" s="92"/>
      <c r="AE437" s="92"/>
      <c r="AF437" s="92"/>
      <c r="AG437" s="92"/>
    </row>
    <row r="438" ht="24.75" customHeight="1">
      <c r="A438" s="91">
        <v>1.0</v>
      </c>
      <c r="B438" s="111"/>
      <c r="C438" s="119">
        <f>$AC$56</f>
        <v>1</v>
      </c>
      <c r="D438" s="120"/>
      <c r="E438" s="121"/>
      <c r="F438" s="122"/>
      <c r="G438" s="122"/>
      <c r="H438" s="122"/>
      <c r="I438" s="123"/>
      <c r="J438" s="1"/>
      <c r="K438" s="124"/>
      <c r="L438" s="114"/>
      <c r="M438" s="1"/>
      <c r="N438" s="111"/>
      <c r="O438" s="119">
        <f>$AC$57</f>
        <v>1</v>
      </c>
      <c r="P438" s="120"/>
      <c r="Q438" s="121"/>
      <c r="R438" s="122"/>
      <c r="S438" s="122"/>
      <c r="T438" s="122"/>
      <c r="U438" s="123"/>
      <c r="V438" s="1"/>
      <c r="W438" s="124"/>
      <c r="X438" s="114"/>
      <c r="Y438" s="92"/>
      <c r="Z438" s="92"/>
      <c r="AA438" s="92"/>
      <c r="AB438" s="92"/>
      <c r="AC438" s="92"/>
      <c r="AD438" s="92"/>
      <c r="AE438" s="92"/>
      <c r="AF438" s="92"/>
      <c r="AG438" s="92"/>
    </row>
    <row r="439" ht="24.75" customHeight="1">
      <c r="A439" s="91"/>
      <c r="B439" s="111"/>
      <c r="C439" s="125"/>
      <c r="D439" s="120"/>
      <c r="E439" s="126"/>
      <c r="F439" s="126"/>
      <c r="G439" s="126"/>
      <c r="H439" s="126"/>
      <c r="I439" s="126"/>
      <c r="J439" s="1"/>
      <c r="K439" s="127"/>
      <c r="L439" s="114"/>
      <c r="M439" s="1"/>
      <c r="N439" s="111"/>
      <c r="O439" s="125"/>
      <c r="P439" s="120"/>
      <c r="Q439" s="126"/>
      <c r="R439" s="126"/>
      <c r="S439" s="126"/>
      <c r="T439" s="126"/>
      <c r="U439" s="126"/>
      <c r="V439" s="1"/>
      <c r="W439" s="127"/>
      <c r="X439" s="114"/>
      <c r="Y439" s="92"/>
      <c r="Z439" s="92"/>
      <c r="AA439" s="92"/>
      <c r="AB439" s="92"/>
      <c r="AC439" s="92"/>
      <c r="AD439" s="92"/>
      <c r="AE439" s="92"/>
      <c r="AF439" s="92"/>
      <c r="AG439" s="92"/>
    </row>
    <row r="440" ht="24.75" customHeight="1">
      <c r="A440" s="91"/>
      <c r="B440" s="111"/>
      <c r="C440" s="1"/>
      <c r="D440" s="120"/>
      <c r="E440" s="126"/>
      <c r="F440" s="126"/>
      <c r="G440" s="126"/>
      <c r="H440" s="126"/>
      <c r="I440" s="126"/>
      <c r="J440" s="1"/>
      <c r="K440" s="125"/>
      <c r="L440" s="114"/>
      <c r="M440" s="1"/>
      <c r="N440" s="111"/>
      <c r="O440" s="1"/>
      <c r="P440" s="120"/>
      <c r="Q440" s="126"/>
      <c r="R440" s="126"/>
      <c r="S440" s="126"/>
      <c r="T440" s="126"/>
      <c r="U440" s="126"/>
      <c r="V440" s="1"/>
      <c r="W440" s="125"/>
      <c r="X440" s="114"/>
      <c r="Y440" s="92"/>
      <c r="Z440" s="92"/>
      <c r="AA440" s="92"/>
      <c r="AB440" s="92"/>
      <c r="AC440" s="92"/>
      <c r="AD440" s="92"/>
      <c r="AE440" s="92"/>
      <c r="AF440" s="92"/>
      <c r="AG440" s="92"/>
    </row>
    <row r="441" ht="24.75" customHeight="1">
      <c r="A441" s="91"/>
      <c r="B441" s="111"/>
      <c r="C441" s="115" t="s">
        <v>75</v>
      </c>
      <c r="D441" s="120"/>
      <c r="E441" s="126"/>
      <c r="F441" s="126"/>
      <c r="G441" s="126"/>
      <c r="H441" s="126"/>
      <c r="I441" s="126"/>
      <c r="J441" s="1"/>
      <c r="K441" s="1"/>
      <c r="L441" s="114"/>
      <c r="M441" s="1"/>
      <c r="N441" s="111"/>
      <c r="O441" s="115" t="s">
        <v>75</v>
      </c>
      <c r="P441" s="120"/>
      <c r="Q441" s="126"/>
      <c r="R441" s="126"/>
      <c r="S441" s="126"/>
      <c r="T441" s="126"/>
      <c r="U441" s="126"/>
      <c r="V441" s="1"/>
      <c r="W441" s="1"/>
      <c r="X441" s="114"/>
      <c r="Y441" s="92"/>
      <c r="Z441" s="92"/>
      <c r="AA441" s="92"/>
      <c r="AB441" s="92"/>
      <c r="AC441" s="92"/>
      <c r="AD441" s="92"/>
      <c r="AE441" s="92"/>
      <c r="AF441" s="92"/>
      <c r="AG441" s="92"/>
    </row>
    <row r="442" ht="24.75" customHeight="1">
      <c r="A442" s="91"/>
      <c r="B442" s="128"/>
      <c r="C442" s="119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14"/>
      <c r="M442" s="1"/>
      <c r="N442" s="128"/>
      <c r="O442" s="119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14"/>
      <c r="Y442" s="92"/>
      <c r="Z442" s="92"/>
      <c r="AA442" s="92"/>
      <c r="AB442" s="92"/>
      <c r="AC442" s="92"/>
      <c r="AD442" s="92"/>
      <c r="AE442" s="92"/>
      <c r="AF442" s="92"/>
      <c r="AG442" s="92"/>
    </row>
    <row r="443" ht="24.75" customHeight="1">
      <c r="A443" s="91">
        <v>1.0</v>
      </c>
      <c r="B443" s="128"/>
      <c r="C443" s="125"/>
      <c r="D443" s="1"/>
      <c r="E443" s="116" t="str">
        <f>$AG$56</f>
        <v> RENAN G.-MFC </v>
      </c>
      <c r="F443" s="117"/>
      <c r="G443" s="117"/>
      <c r="H443" s="117"/>
      <c r="I443" s="118"/>
      <c r="J443" s="1"/>
      <c r="K443" s="1"/>
      <c r="L443" s="114"/>
      <c r="M443" s="1"/>
      <c r="N443" s="128"/>
      <c r="O443" s="125"/>
      <c r="P443" s="1"/>
      <c r="Q443" s="116" t="str">
        <f>$AG$57</f>
        <v> ZERO-SCCP </v>
      </c>
      <c r="R443" s="117"/>
      <c r="S443" s="117"/>
      <c r="T443" s="117"/>
      <c r="U443" s="118"/>
      <c r="V443" s="1"/>
      <c r="W443" s="1"/>
      <c r="X443" s="114"/>
      <c r="Y443" s="92"/>
      <c r="Z443" s="92"/>
      <c r="AA443" s="92"/>
      <c r="AB443" s="92"/>
      <c r="AC443" s="92"/>
      <c r="AD443" s="92"/>
      <c r="AE443" s="92"/>
      <c r="AF443" s="92"/>
      <c r="AG443" s="92"/>
    </row>
    <row r="444" ht="24.75" customHeight="1">
      <c r="A444" s="91">
        <v>1.0</v>
      </c>
      <c r="B444" s="128"/>
      <c r="C444" s="1"/>
      <c r="D444" s="1"/>
      <c r="E444" s="121"/>
      <c r="F444" s="122"/>
      <c r="G444" s="122"/>
      <c r="H444" s="122"/>
      <c r="I444" s="123"/>
      <c r="J444" s="1"/>
      <c r="K444" s="124"/>
      <c r="L444" s="114"/>
      <c r="M444" s="1"/>
      <c r="N444" s="128"/>
      <c r="O444" s="1"/>
      <c r="P444" s="1"/>
      <c r="Q444" s="121"/>
      <c r="R444" s="122"/>
      <c r="S444" s="122"/>
      <c r="T444" s="122"/>
      <c r="U444" s="123"/>
      <c r="V444" s="1"/>
      <c r="W444" s="124"/>
      <c r="X444" s="114"/>
      <c r="Y444" s="92"/>
      <c r="Z444" s="92"/>
      <c r="AA444" s="92"/>
      <c r="AB444" s="92"/>
      <c r="AC444" s="92"/>
      <c r="AD444" s="92"/>
      <c r="AE444" s="92"/>
      <c r="AF444" s="92"/>
      <c r="AG444" s="92"/>
    </row>
    <row r="445" ht="24.75" customHeight="1">
      <c r="A445" s="91"/>
      <c r="B445" s="128"/>
      <c r="C445" s="115" t="s">
        <v>71</v>
      </c>
      <c r="D445" s="1"/>
      <c r="E445" s="126"/>
      <c r="F445" s="126"/>
      <c r="G445" s="126"/>
      <c r="H445" s="126"/>
      <c r="I445" s="126"/>
      <c r="J445" s="1"/>
      <c r="K445" s="127"/>
      <c r="L445" s="114"/>
      <c r="M445" s="1"/>
      <c r="N445" s="128"/>
      <c r="O445" s="115" t="s">
        <v>71</v>
      </c>
      <c r="P445" s="1"/>
      <c r="Q445" s="126"/>
      <c r="R445" s="126"/>
      <c r="S445" s="126"/>
      <c r="T445" s="126"/>
      <c r="U445" s="126"/>
      <c r="V445" s="1"/>
      <c r="W445" s="127"/>
      <c r="X445" s="114"/>
      <c r="Y445" s="92"/>
      <c r="Z445" s="92"/>
      <c r="AA445" s="92"/>
      <c r="AB445" s="92"/>
      <c r="AC445" s="92"/>
      <c r="AD445" s="92"/>
      <c r="AE445" s="92"/>
      <c r="AF445" s="92"/>
      <c r="AG445" s="92"/>
    </row>
    <row r="446" ht="24.75" customHeight="1">
      <c r="A446" s="91"/>
      <c r="B446" s="128"/>
      <c r="C446" s="119">
        <f>$AE$56</f>
        <v>3</v>
      </c>
      <c r="D446" s="1"/>
      <c r="E446" s="126"/>
      <c r="F446" s="126"/>
      <c r="G446" s="126"/>
      <c r="H446" s="126"/>
      <c r="I446" s="126"/>
      <c r="J446" s="1"/>
      <c r="K446" s="125"/>
      <c r="L446" s="114"/>
      <c r="M446" s="1"/>
      <c r="N446" s="128"/>
      <c r="O446" s="119">
        <f>$AE$57</f>
        <v>4</v>
      </c>
      <c r="P446" s="1"/>
      <c r="Q446" s="126"/>
      <c r="R446" s="126"/>
      <c r="S446" s="126"/>
      <c r="T446" s="126"/>
      <c r="U446" s="126"/>
      <c r="V446" s="1"/>
      <c r="W446" s="125"/>
      <c r="X446" s="114"/>
      <c r="Y446" s="92"/>
      <c r="Z446" s="92"/>
      <c r="AA446" s="92"/>
      <c r="AB446" s="92"/>
      <c r="AC446" s="92"/>
      <c r="AD446" s="92"/>
      <c r="AE446" s="92"/>
      <c r="AF446" s="92"/>
      <c r="AG446" s="92"/>
    </row>
    <row r="447" ht="24.75" customHeight="1">
      <c r="A447" s="91"/>
      <c r="B447" s="128"/>
      <c r="C447" s="125"/>
      <c r="D447" s="1"/>
      <c r="E447" s="126"/>
      <c r="F447" s="126"/>
      <c r="G447" s="126"/>
      <c r="H447" s="126"/>
      <c r="I447" s="126"/>
      <c r="J447" s="1"/>
      <c r="K447" s="1"/>
      <c r="L447" s="114"/>
      <c r="M447" s="1"/>
      <c r="N447" s="128"/>
      <c r="O447" s="125"/>
      <c r="P447" s="1"/>
      <c r="Q447" s="126"/>
      <c r="R447" s="126"/>
      <c r="S447" s="126"/>
      <c r="T447" s="126"/>
      <c r="U447" s="126"/>
      <c r="V447" s="1"/>
      <c r="W447" s="1"/>
      <c r="X447" s="114"/>
      <c r="Y447" s="92"/>
      <c r="Z447" s="92"/>
      <c r="AA447" s="92"/>
      <c r="AB447" s="92"/>
      <c r="AC447" s="92"/>
      <c r="AD447" s="92"/>
      <c r="AE447" s="92"/>
      <c r="AF447" s="92"/>
      <c r="AG447" s="92"/>
    </row>
    <row r="448" ht="24.75" customHeight="1">
      <c r="A448" s="91"/>
      <c r="B448" s="129"/>
      <c r="C448" s="130"/>
      <c r="D448" s="130"/>
      <c r="E448" s="130"/>
      <c r="F448" s="130"/>
      <c r="G448" s="130"/>
      <c r="H448" s="130"/>
      <c r="I448" s="130"/>
      <c r="J448" s="130"/>
      <c r="K448" s="130"/>
      <c r="L448" s="131"/>
      <c r="M448" s="1"/>
      <c r="N448" s="129"/>
      <c r="O448" s="130"/>
      <c r="P448" s="130"/>
      <c r="Q448" s="130"/>
      <c r="R448" s="130"/>
      <c r="S448" s="130"/>
      <c r="T448" s="130"/>
      <c r="U448" s="130"/>
      <c r="V448" s="130"/>
      <c r="W448" s="130"/>
      <c r="X448" s="131"/>
      <c r="Y448" s="92"/>
      <c r="Z448" s="92"/>
      <c r="AA448" s="92"/>
      <c r="AB448" s="92"/>
      <c r="AC448" s="92"/>
      <c r="AD448" s="92"/>
      <c r="AE448" s="92"/>
      <c r="AF448" s="92"/>
      <c r="AG448" s="92"/>
    </row>
    <row r="449" ht="24.75" customHeight="1">
      <c r="A449" s="9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92"/>
      <c r="Z449" s="92"/>
      <c r="AA449" s="92"/>
      <c r="AB449" s="92"/>
      <c r="AC449" s="92"/>
      <c r="AD449" s="92"/>
      <c r="AE449" s="92"/>
      <c r="AF449" s="92"/>
      <c r="AG449" s="92"/>
    </row>
    <row r="450" ht="24.75" customHeight="1">
      <c r="A450" s="91"/>
      <c r="B450" s="94"/>
      <c r="C450" s="95" t="s">
        <v>67</v>
      </c>
      <c r="D450" s="96"/>
      <c r="E450" s="96"/>
      <c r="F450" s="96"/>
      <c r="G450" s="96"/>
      <c r="H450" s="96"/>
      <c r="I450" s="96"/>
      <c r="J450" s="96"/>
      <c r="K450" s="97" t="s">
        <v>68</v>
      </c>
      <c r="L450" s="98"/>
      <c r="M450" s="1"/>
      <c r="N450" s="94"/>
      <c r="O450" s="95" t="s">
        <v>67</v>
      </c>
      <c r="P450" s="96"/>
      <c r="Q450" s="96"/>
      <c r="R450" s="96"/>
      <c r="S450" s="96"/>
      <c r="T450" s="96"/>
      <c r="U450" s="96"/>
      <c r="V450" s="96"/>
      <c r="W450" s="97" t="s">
        <v>68</v>
      </c>
      <c r="X450" s="98"/>
      <c r="Y450" s="92"/>
      <c r="Z450" s="92"/>
      <c r="AA450" s="92"/>
      <c r="AB450" s="92"/>
      <c r="AC450" s="92"/>
      <c r="AD450" s="92"/>
      <c r="AE450" s="92"/>
      <c r="AF450" s="92"/>
      <c r="AG450" s="92"/>
    </row>
    <row r="451" ht="24.75" customHeight="1">
      <c r="A451" s="102"/>
      <c r="B451" s="103"/>
      <c r="C451" s="104" t="str">
        <f>$AA$58</f>
        <v>F.P.F.M. - Taça São Paulo - 2026</v>
      </c>
      <c r="D451" s="105"/>
      <c r="E451" s="105"/>
      <c r="F451" s="105"/>
      <c r="G451" s="105"/>
      <c r="H451" s="105"/>
      <c r="I451" s="105"/>
      <c r="J451" s="105"/>
      <c r="K451" s="106" t="str">
        <f>$AB$58</f>
        <v>Adulto -3ª Divisão - Círculo Militar</v>
      </c>
      <c r="L451" s="107"/>
      <c r="M451" s="108"/>
      <c r="N451" s="109"/>
      <c r="O451" s="104" t="str">
        <f>$AA$59</f>
        <v>F.P.F.M. - Taça São Paulo - 2026</v>
      </c>
      <c r="P451" s="105"/>
      <c r="Q451" s="105"/>
      <c r="R451" s="105"/>
      <c r="S451" s="105"/>
      <c r="T451" s="105"/>
      <c r="U451" s="105"/>
      <c r="V451" s="105"/>
      <c r="W451" s="106" t="str">
        <f>$AB$59</f>
        <v>Adulto -3ª Divisão - Círculo Militar</v>
      </c>
      <c r="X451" s="107"/>
      <c r="Y451" s="110"/>
      <c r="Z451" s="110"/>
      <c r="AA451" s="110"/>
      <c r="AB451" s="110"/>
      <c r="AC451" s="110"/>
      <c r="AD451" s="110"/>
      <c r="AE451" s="110"/>
      <c r="AF451" s="110"/>
      <c r="AG451" s="110"/>
    </row>
    <row r="452" ht="24.75" customHeight="1">
      <c r="A452" s="91"/>
      <c r="B452" s="111"/>
      <c r="C452" s="112"/>
      <c r="D452" s="112"/>
      <c r="E452" s="113"/>
      <c r="F452" s="113"/>
      <c r="G452" s="113"/>
      <c r="H452" s="113"/>
      <c r="I452" s="113"/>
      <c r="J452" s="1"/>
      <c r="K452" s="1"/>
      <c r="L452" s="114"/>
      <c r="M452" s="1"/>
      <c r="N452" s="111"/>
      <c r="O452" s="112"/>
      <c r="P452" s="112"/>
      <c r="Q452" s="113"/>
      <c r="R452" s="113"/>
      <c r="S452" s="113"/>
      <c r="T452" s="113"/>
      <c r="U452" s="113"/>
      <c r="V452" s="1"/>
      <c r="W452" s="1"/>
      <c r="X452" s="114"/>
      <c r="Y452" s="92"/>
      <c r="Z452" s="92"/>
      <c r="AA452" s="92"/>
      <c r="AB452" s="92"/>
      <c r="AC452" s="92"/>
      <c r="AD452" s="92"/>
      <c r="AE452" s="92"/>
      <c r="AF452" s="92"/>
      <c r="AG452" s="92"/>
    </row>
    <row r="453" ht="24.75" customHeight="1">
      <c r="A453" s="91">
        <v>1.0</v>
      </c>
      <c r="B453" s="111"/>
      <c r="C453" s="115" t="s">
        <v>74</v>
      </c>
      <c r="D453" s="112"/>
      <c r="E453" s="116" t="str">
        <f>$AF$58</f>
        <v> GUTO-ECSB </v>
      </c>
      <c r="F453" s="117"/>
      <c r="G453" s="117"/>
      <c r="H453" s="117"/>
      <c r="I453" s="118"/>
      <c r="J453" s="1"/>
      <c r="K453" s="1"/>
      <c r="L453" s="114"/>
      <c r="M453" s="1"/>
      <c r="N453" s="111"/>
      <c r="O453" s="115" t="s">
        <v>74</v>
      </c>
      <c r="P453" s="112"/>
      <c r="Q453" s="116" t="str">
        <f>$AF$59</f>
        <v> PC-SPFC </v>
      </c>
      <c r="R453" s="117"/>
      <c r="S453" s="117"/>
      <c r="T453" s="117"/>
      <c r="U453" s="118"/>
      <c r="V453" s="1"/>
      <c r="W453" s="1"/>
      <c r="X453" s="114"/>
      <c r="Y453" s="92"/>
      <c r="Z453" s="92"/>
      <c r="AA453" s="92"/>
      <c r="AB453" s="92"/>
      <c r="AC453" s="92"/>
      <c r="AD453" s="92"/>
      <c r="AE453" s="92"/>
      <c r="AF453" s="92"/>
      <c r="AG453" s="92"/>
    </row>
    <row r="454" ht="24.75" customHeight="1">
      <c r="A454" s="91">
        <v>1.0</v>
      </c>
      <c r="B454" s="111"/>
      <c r="C454" s="119">
        <f>$AC$58</f>
        <v>1</v>
      </c>
      <c r="D454" s="120"/>
      <c r="E454" s="121"/>
      <c r="F454" s="122"/>
      <c r="G454" s="122"/>
      <c r="H454" s="122"/>
      <c r="I454" s="123"/>
      <c r="J454" s="1"/>
      <c r="K454" s="124"/>
      <c r="L454" s="114"/>
      <c r="M454" s="1"/>
      <c r="N454" s="111"/>
      <c r="O454" s="119">
        <f>$AC$59</f>
        <v>1</v>
      </c>
      <c r="P454" s="120"/>
      <c r="Q454" s="121"/>
      <c r="R454" s="122"/>
      <c r="S454" s="122"/>
      <c r="T454" s="122"/>
      <c r="U454" s="123"/>
      <c r="V454" s="1"/>
      <c r="W454" s="124"/>
      <c r="X454" s="114"/>
      <c r="Y454" s="92"/>
      <c r="Z454" s="92"/>
      <c r="AA454" s="92"/>
      <c r="AB454" s="92"/>
      <c r="AC454" s="92"/>
      <c r="AD454" s="92"/>
      <c r="AE454" s="92"/>
      <c r="AF454" s="92"/>
      <c r="AG454" s="92"/>
    </row>
    <row r="455" ht="24.75" customHeight="1">
      <c r="A455" s="91"/>
      <c r="B455" s="111"/>
      <c r="C455" s="125"/>
      <c r="D455" s="120"/>
      <c r="E455" s="126"/>
      <c r="F455" s="126"/>
      <c r="G455" s="126"/>
      <c r="H455" s="126"/>
      <c r="I455" s="126"/>
      <c r="J455" s="1"/>
      <c r="K455" s="127"/>
      <c r="L455" s="114"/>
      <c r="M455" s="1"/>
      <c r="N455" s="111"/>
      <c r="O455" s="125"/>
      <c r="P455" s="120"/>
      <c r="Q455" s="126"/>
      <c r="R455" s="126"/>
      <c r="S455" s="126"/>
      <c r="T455" s="126"/>
      <c r="U455" s="126"/>
      <c r="V455" s="1"/>
      <c r="W455" s="127"/>
      <c r="X455" s="114"/>
      <c r="Y455" s="92"/>
      <c r="Z455" s="92"/>
      <c r="AA455" s="92"/>
      <c r="AB455" s="92"/>
      <c r="AC455" s="92"/>
      <c r="AD455" s="92"/>
      <c r="AE455" s="92"/>
      <c r="AF455" s="92"/>
      <c r="AG455" s="92"/>
    </row>
    <row r="456" ht="24.75" customHeight="1">
      <c r="A456" s="91"/>
      <c r="B456" s="111"/>
      <c r="C456" s="1"/>
      <c r="D456" s="120"/>
      <c r="E456" s="126"/>
      <c r="F456" s="126"/>
      <c r="G456" s="126"/>
      <c r="H456" s="126"/>
      <c r="I456" s="126"/>
      <c r="J456" s="1"/>
      <c r="K456" s="125"/>
      <c r="L456" s="114"/>
      <c r="M456" s="1"/>
      <c r="N456" s="111"/>
      <c r="O456" s="1"/>
      <c r="P456" s="120"/>
      <c r="Q456" s="126"/>
      <c r="R456" s="126"/>
      <c r="S456" s="126"/>
      <c r="T456" s="126"/>
      <c r="U456" s="126"/>
      <c r="V456" s="1"/>
      <c r="W456" s="125"/>
      <c r="X456" s="114"/>
      <c r="Y456" s="92"/>
      <c r="Z456" s="92"/>
      <c r="AA456" s="92"/>
      <c r="AB456" s="92"/>
      <c r="AC456" s="92"/>
      <c r="AD456" s="92"/>
      <c r="AE456" s="92"/>
      <c r="AF456" s="92"/>
      <c r="AG456" s="92"/>
    </row>
    <row r="457" ht="24.75" customHeight="1">
      <c r="A457" s="91"/>
      <c r="B457" s="111"/>
      <c r="C457" s="115" t="s">
        <v>75</v>
      </c>
      <c r="D457" s="120"/>
      <c r="E457" s="126"/>
      <c r="F457" s="126"/>
      <c r="G457" s="126"/>
      <c r="H457" s="126"/>
      <c r="I457" s="126"/>
      <c r="J457" s="1"/>
      <c r="K457" s="1"/>
      <c r="L457" s="114"/>
      <c r="M457" s="1"/>
      <c r="N457" s="111"/>
      <c r="O457" s="115" t="s">
        <v>75</v>
      </c>
      <c r="P457" s="120"/>
      <c r="Q457" s="126"/>
      <c r="R457" s="126"/>
      <c r="S457" s="126"/>
      <c r="T457" s="126"/>
      <c r="U457" s="126"/>
      <c r="V457" s="1"/>
      <c r="W457" s="1"/>
      <c r="X457" s="114"/>
      <c r="Y457" s="92"/>
      <c r="Z457" s="92"/>
      <c r="AA457" s="92"/>
      <c r="AB457" s="92"/>
      <c r="AC457" s="92"/>
      <c r="AD457" s="92"/>
      <c r="AE457" s="92"/>
      <c r="AF457" s="92"/>
      <c r="AG457" s="92"/>
    </row>
    <row r="458" ht="24.75" customHeight="1">
      <c r="A458" s="91"/>
      <c r="B458" s="128"/>
      <c r="C458" s="119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14"/>
      <c r="M458" s="1"/>
      <c r="N458" s="128"/>
      <c r="O458" s="119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14"/>
      <c r="Y458" s="92"/>
      <c r="Z458" s="92"/>
      <c r="AA458" s="92"/>
      <c r="AB458" s="92"/>
      <c r="AC458" s="92"/>
      <c r="AD458" s="92"/>
      <c r="AE458" s="92"/>
      <c r="AF458" s="92"/>
      <c r="AG458" s="92"/>
    </row>
    <row r="459" ht="24.75" customHeight="1">
      <c r="A459" s="91">
        <v>1.0</v>
      </c>
      <c r="B459" s="128"/>
      <c r="C459" s="125"/>
      <c r="D459" s="1"/>
      <c r="E459" s="116" t="str">
        <f>$AG$58</f>
        <v> ARTHURZINHO-CMSP </v>
      </c>
      <c r="F459" s="117"/>
      <c r="G459" s="117"/>
      <c r="H459" s="117"/>
      <c r="I459" s="118"/>
      <c r="J459" s="1"/>
      <c r="K459" s="1"/>
      <c r="L459" s="114"/>
      <c r="M459" s="1"/>
      <c r="N459" s="128"/>
      <c r="O459" s="125"/>
      <c r="P459" s="1"/>
      <c r="Q459" s="116" t="str">
        <f>$AG$59</f>
        <v> FRANCISCO JR-SEP </v>
      </c>
      <c r="R459" s="117"/>
      <c r="S459" s="117"/>
      <c r="T459" s="117"/>
      <c r="U459" s="118"/>
      <c r="V459" s="1"/>
      <c r="W459" s="1"/>
      <c r="X459" s="114"/>
      <c r="Y459" s="92"/>
      <c r="Z459" s="92"/>
      <c r="AA459" s="92"/>
      <c r="AB459" s="92"/>
      <c r="AC459" s="92"/>
      <c r="AD459" s="92"/>
      <c r="AE459" s="92"/>
      <c r="AF459" s="92"/>
      <c r="AG459" s="92"/>
    </row>
    <row r="460" ht="24.75" customHeight="1">
      <c r="A460" s="91">
        <v>1.0</v>
      </c>
      <c r="B460" s="128"/>
      <c r="C460" s="1"/>
      <c r="D460" s="1"/>
      <c r="E460" s="121"/>
      <c r="F460" s="122"/>
      <c r="G460" s="122"/>
      <c r="H460" s="122"/>
      <c r="I460" s="123"/>
      <c r="J460" s="1"/>
      <c r="K460" s="124"/>
      <c r="L460" s="114"/>
      <c r="M460" s="1"/>
      <c r="N460" s="128"/>
      <c r="O460" s="1"/>
      <c r="P460" s="1"/>
      <c r="Q460" s="121"/>
      <c r="R460" s="122"/>
      <c r="S460" s="122"/>
      <c r="T460" s="122"/>
      <c r="U460" s="123"/>
      <c r="V460" s="1"/>
      <c r="W460" s="124"/>
      <c r="X460" s="114"/>
      <c r="Y460" s="92"/>
      <c r="Z460" s="92"/>
      <c r="AA460" s="92"/>
      <c r="AB460" s="92"/>
      <c r="AC460" s="92"/>
      <c r="AD460" s="92"/>
      <c r="AE460" s="92"/>
      <c r="AF460" s="92"/>
      <c r="AG460" s="92"/>
    </row>
    <row r="461" ht="24.75" customHeight="1">
      <c r="A461" s="91"/>
      <c r="B461" s="128"/>
      <c r="C461" s="115" t="s">
        <v>71</v>
      </c>
      <c r="D461" s="1"/>
      <c r="E461" s="126"/>
      <c r="F461" s="126"/>
      <c r="G461" s="126"/>
      <c r="H461" s="126"/>
      <c r="I461" s="126"/>
      <c r="J461" s="1"/>
      <c r="K461" s="127"/>
      <c r="L461" s="114"/>
      <c r="M461" s="1"/>
      <c r="N461" s="128"/>
      <c r="O461" s="115" t="s">
        <v>71</v>
      </c>
      <c r="P461" s="1"/>
      <c r="Q461" s="126"/>
      <c r="R461" s="126"/>
      <c r="S461" s="126"/>
      <c r="T461" s="126"/>
      <c r="U461" s="126"/>
      <c r="V461" s="1"/>
      <c r="W461" s="127"/>
      <c r="X461" s="114"/>
      <c r="Y461" s="92"/>
      <c r="Z461" s="92"/>
      <c r="AA461" s="92"/>
      <c r="AB461" s="92"/>
      <c r="AC461" s="92"/>
      <c r="AD461" s="92"/>
      <c r="AE461" s="92"/>
      <c r="AF461" s="92"/>
      <c r="AG461" s="92"/>
    </row>
    <row r="462" ht="24.75" customHeight="1">
      <c r="A462" s="91"/>
      <c r="B462" s="128"/>
      <c r="C462" s="119">
        <f>$AE$58</f>
        <v>5</v>
      </c>
      <c r="D462" s="1"/>
      <c r="E462" s="126"/>
      <c r="F462" s="126"/>
      <c r="G462" s="126"/>
      <c r="H462" s="126"/>
      <c r="I462" s="126"/>
      <c r="J462" s="1"/>
      <c r="K462" s="125"/>
      <c r="L462" s="114"/>
      <c r="M462" s="1"/>
      <c r="N462" s="128"/>
      <c r="O462" s="119">
        <f>$AE$59</f>
        <v>6</v>
      </c>
      <c r="P462" s="1"/>
      <c r="Q462" s="126"/>
      <c r="R462" s="126"/>
      <c r="S462" s="126"/>
      <c r="T462" s="126"/>
      <c r="U462" s="126"/>
      <c r="V462" s="1"/>
      <c r="W462" s="125"/>
      <c r="X462" s="114"/>
      <c r="Y462" s="92"/>
      <c r="Z462" s="92"/>
      <c r="AA462" s="92"/>
      <c r="AB462" s="92"/>
      <c r="AC462" s="92"/>
      <c r="AD462" s="92"/>
      <c r="AE462" s="92"/>
      <c r="AF462" s="92"/>
      <c r="AG462" s="92"/>
    </row>
    <row r="463" ht="24.75" customHeight="1">
      <c r="A463" s="91"/>
      <c r="B463" s="128"/>
      <c r="C463" s="125"/>
      <c r="D463" s="1"/>
      <c r="E463" s="126"/>
      <c r="F463" s="126"/>
      <c r="G463" s="126"/>
      <c r="H463" s="126"/>
      <c r="I463" s="126"/>
      <c r="J463" s="1"/>
      <c r="K463" s="1"/>
      <c r="L463" s="114"/>
      <c r="M463" s="1"/>
      <c r="N463" s="128"/>
      <c r="O463" s="125"/>
      <c r="P463" s="1"/>
      <c r="Q463" s="126"/>
      <c r="R463" s="126"/>
      <c r="S463" s="126"/>
      <c r="T463" s="126"/>
      <c r="U463" s="126"/>
      <c r="V463" s="1"/>
      <c r="W463" s="1"/>
      <c r="X463" s="114"/>
      <c r="Y463" s="92"/>
      <c r="Z463" s="92"/>
      <c r="AA463" s="92"/>
      <c r="AB463" s="92"/>
      <c r="AC463" s="92"/>
      <c r="AD463" s="92"/>
      <c r="AE463" s="92"/>
      <c r="AF463" s="92"/>
      <c r="AG463" s="92"/>
    </row>
    <row r="464" ht="24.75" customHeight="1">
      <c r="A464" s="91"/>
      <c r="B464" s="129"/>
      <c r="C464" s="130"/>
      <c r="D464" s="130"/>
      <c r="E464" s="130"/>
      <c r="F464" s="130"/>
      <c r="G464" s="130"/>
      <c r="H464" s="130"/>
      <c r="I464" s="130"/>
      <c r="J464" s="130"/>
      <c r="K464" s="130"/>
      <c r="L464" s="131"/>
      <c r="M464" s="1"/>
      <c r="N464" s="129"/>
      <c r="O464" s="130"/>
      <c r="P464" s="130"/>
      <c r="Q464" s="130"/>
      <c r="R464" s="130"/>
      <c r="S464" s="130"/>
      <c r="T464" s="130"/>
      <c r="U464" s="130"/>
      <c r="V464" s="130"/>
      <c r="W464" s="130"/>
      <c r="X464" s="131"/>
      <c r="Y464" s="92"/>
      <c r="Z464" s="92"/>
      <c r="AA464" s="92"/>
      <c r="AB464" s="92"/>
      <c r="AC464" s="92"/>
      <c r="AD464" s="92"/>
      <c r="AE464" s="92"/>
      <c r="AF464" s="92"/>
      <c r="AG464" s="92"/>
    </row>
    <row r="465" ht="24.75" customHeight="1">
      <c r="A465" s="9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92"/>
      <c r="Z465" s="92"/>
      <c r="AA465" s="92"/>
      <c r="AB465" s="92"/>
      <c r="AC465" s="92"/>
      <c r="AD465" s="92"/>
      <c r="AE465" s="92"/>
      <c r="AF465" s="92"/>
      <c r="AG465" s="92"/>
    </row>
    <row r="466" ht="24.75" customHeight="1">
      <c r="A466" s="91"/>
      <c r="B466" s="94"/>
      <c r="C466" s="95" t="s">
        <v>67</v>
      </c>
      <c r="D466" s="96"/>
      <c r="E466" s="96"/>
      <c r="F466" s="96"/>
      <c r="G466" s="96"/>
      <c r="H466" s="96"/>
      <c r="I466" s="96"/>
      <c r="J466" s="96"/>
      <c r="K466" s="97" t="s">
        <v>68</v>
      </c>
      <c r="L466" s="98"/>
      <c r="M466" s="1"/>
      <c r="N466" s="94"/>
      <c r="O466" s="95" t="s">
        <v>67</v>
      </c>
      <c r="P466" s="96"/>
      <c r="Q466" s="96"/>
      <c r="R466" s="96"/>
      <c r="S466" s="96"/>
      <c r="T466" s="96"/>
      <c r="U466" s="96"/>
      <c r="V466" s="96"/>
      <c r="W466" s="97" t="s">
        <v>68</v>
      </c>
      <c r="X466" s="98"/>
      <c r="Y466" s="92"/>
      <c r="Z466" s="92"/>
      <c r="AA466" s="92"/>
      <c r="AB466" s="92"/>
      <c r="AC466" s="92"/>
      <c r="AD466" s="92"/>
      <c r="AE466" s="92"/>
      <c r="AF466" s="92"/>
      <c r="AG466" s="92"/>
    </row>
    <row r="467" ht="24.75" customHeight="1">
      <c r="A467" s="102"/>
      <c r="B467" s="103"/>
      <c r="C467" s="104" t="str">
        <f>$AA$60</f>
        <v>F.P.F.M. - Taça São Paulo - 2026</v>
      </c>
      <c r="D467" s="105"/>
      <c r="E467" s="105"/>
      <c r="F467" s="105"/>
      <c r="G467" s="105"/>
      <c r="H467" s="105"/>
      <c r="I467" s="105"/>
      <c r="J467" s="105"/>
      <c r="K467" s="106" t="str">
        <f>$AB$60</f>
        <v>Adulto -3ª Divisão - Círculo Militar</v>
      </c>
      <c r="L467" s="107"/>
      <c r="M467" s="108"/>
      <c r="N467" s="109"/>
      <c r="O467" s="104" t="str">
        <f>$AA$61</f>
        <v>F.P.F.M. - Taça São Paulo - 2026</v>
      </c>
      <c r="P467" s="105"/>
      <c r="Q467" s="105"/>
      <c r="R467" s="105"/>
      <c r="S467" s="105"/>
      <c r="T467" s="105"/>
      <c r="U467" s="105"/>
      <c r="V467" s="105"/>
      <c r="W467" s="106" t="str">
        <f>$AB$61</f>
        <v>Adulto -3ª Divisão - Círculo Militar</v>
      </c>
      <c r="X467" s="107"/>
      <c r="Y467" s="110"/>
      <c r="Z467" s="110"/>
      <c r="AA467" s="110"/>
      <c r="AB467" s="110"/>
      <c r="AC467" s="110"/>
      <c r="AD467" s="110"/>
      <c r="AE467" s="110"/>
      <c r="AF467" s="110"/>
      <c r="AG467" s="110"/>
    </row>
    <row r="468" ht="24.75" customHeight="1">
      <c r="A468" s="91"/>
      <c r="B468" s="111"/>
      <c r="C468" s="112"/>
      <c r="D468" s="112"/>
      <c r="E468" s="113"/>
      <c r="F468" s="113"/>
      <c r="G468" s="113"/>
      <c r="H468" s="113"/>
      <c r="I468" s="113"/>
      <c r="J468" s="1"/>
      <c r="K468" s="1"/>
      <c r="L468" s="114"/>
      <c r="M468" s="1"/>
      <c r="N468" s="111"/>
      <c r="O468" s="112"/>
      <c r="P468" s="112"/>
      <c r="Q468" s="113"/>
      <c r="R468" s="113"/>
      <c r="S468" s="113"/>
      <c r="T468" s="113"/>
      <c r="U468" s="113"/>
      <c r="V468" s="1"/>
      <c r="W468" s="1"/>
      <c r="X468" s="114"/>
      <c r="Y468" s="92"/>
      <c r="Z468" s="92"/>
      <c r="AA468" s="92"/>
      <c r="AB468" s="92"/>
      <c r="AC468" s="92"/>
      <c r="AD468" s="92"/>
      <c r="AE468" s="92"/>
      <c r="AF468" s="92"/>
      <c r="AG468" s="92"/>
    </row>
    <row r="469" ht="24.75" customHeight="1">
      <c r="A469" s="91">
        <v>1.0</v>
      </c>
      <c r="B469" s="111"/>
      <c r="C469" s="115" t="s">
        <v>74</v>
      </c>
      <c r="D469" s="112"/>
      <c r="E469" s="116" t="str">
        <f>$AF$60</f>
        <v> LEO RODRIGUES-SPFC </v>
      </c>
      <c r="F469" s="117"/>
      <c r="G469" s="117"/>
      <c r="H469" s="117"/>
      <c r="I469" s="118"/>
      <c r="J469" s="1"/>
      <c r="K469" s="1"/>
      <c r="L469" s="114"/>
      <c r="M469" s="1"/>
      <c r="N469" s="111"/>
      <c r="O469" s="115" t="s">
        <v>74</v>
      </c>
      <c r="P469" s="112"/>
      <c r="Q469" s="116" t="str">
        <f>$AF$61</f>
        <v> DIEGO BANFI-SPFC </v>
      </c>
      <c r="R469" s="117"/>
      <c r="S469" s="117"/>
      <c r="T469" s="117"/>
      <c r="U469" s="118"/>
      <c r="V469" s="1"/>
      <c r="W469" s="1"/>
      <c r="X469" s="114"/>
      <c r="Y469" s="92"/>
      <c r="Z469" s="92"/>
      <c r="AA469" s="92"/>
      <c r="AB469" s="92"/>
      <c r="AC469" s="92"/>
      <c r="AD469" s="92"/>
      <c r="AE469" s="92"/>
      <c r="AF469" s="92"/>
      <c r="AG469" s="92"/>
    </row>
    <row r="470" ht="24.75" customHeight="1">
      <c r="A470" s="91">
        <v>1.0</v>
      </c>
      <c r="B470" s="111"/>
      <c r="C470" s="119">
        <f>$AC$60</f>
        <v>1</v>
      </c>
      <c r="D470" s="120"/>
      <c r="E470" s="121"/>
      <c r="F470" s="122"/>
      <c r="G470" s="122"/>
      <c r="H470" s="122"/>
      <c r="I470" s="123"/>
      <c r="J470" s="1"/>
      <c r="K470" s="124"/>
      <c r="L470" s="114"/>
      <c r="M470" s="1"/>
      <c r="N470" s="111"/>
      <c r="O470" s="119">
        <f>$AC$61</f>
        <v>1</v>
      </c>
      <c r="P470" s="120"/>
      <c r="Q470" s="121"/>
      <c r="R470" s="122"/>
      <c r="S470" s="122"/>
      <c r="T470" s="122"/>
      <c r="U470" s="123"/>
      <c r="V470" s="1"/>
      <c r="W470" s="124"/>
      <c r="X470" s="114"/>
      <c r="Y470" s="92"/>
      <c r="Z470" s="92"/>
      <c r="AA470" s="92"/>
      <c r="AB470" s="92"/>
      <c r="AC470" s="92"/>
      <c r="AD470" s="92"/>
      <c r="AE470" s="92"/>
      <c r="AF470" s="92"/>
      <c r="AG470" s="92"/>
    </row>
    <row r="471" ht="24.75" customHeight="1">
      <c r="A471" s="91"/>
      <c r="B471" s="111"/>
      <c r="C471" s="125"/>
      <c r="D471" s="120"/>
      <c r="E471" s="126"/>
      <c r="F471" s="126"/>
      <c r="G471" s="126"/>
      <c r="H471" s="126"/>
      <c r="I471" s="126"/>
      <c r="J471" s="1"/>
      <c r="K471" s="127"/>
      <c r="L471" s="114"/>
      <c r="M471" s="1"/>
      <c r="N471" s="111"/>
      <c r="O471" s="125"/>
      <c r="P471" s="120"/>
      <c r="Q471" s="126"/>
      <c r="R471" s="126"/>
      <c r="S471" s="126"/>
      <c r="T471" s="126"/>
      <c r="U471" s="126"/>
      <c r="V471" s="1"/>
      <c r="W471" s="127"/>
      <c r="X471" s="114"/>
      <c r="Y471" s="92"/>
      <c r="Z471" s="92"/>
      <c r="AA471" s="92"/>
      <c r="AB471" s="92"/>
      <c r="AC471" s="92"/>
      <c r="AD471" s="92"/>
      <c r="AE471" s="92"/>
      <c r="AF471" s="92"/>
      <c r="AG471" s="92"/>
    </row>
    <row r="472" ht="24.75" customHeight="1">
      <c r="A472" s="91"/>
      <c r="B472" s="111"/>
      <c r="C472" s="1"/>
      <c r="D472" s="120"/>
      <c r="E472" s="126"/>
      <c r="F472" s="126"/>
      <c r="G472" s="126"/>
      <c r="H472" s="126"/>
      <c r="I472" s="126"/>
      <c r="J472" s="1"/>
      <c r="K472" s="125"/>
      <c r="L472" s="114"/>
      <c r="M472" s="1"/>
      <c r="N472" s="111"/>
      <c r="O472" s="1"/>
      <c r="P472" s="120"/>
      <c r="Q472" s="126"/>
      <c r="R472" s="126"/>
      <c r="S472" s="126"/>
      <c r="T472" s="126"/>
      <c r="U472" s="126"/>
      <c r="V472" s="1"/>
      <c r="W472" s="125"/>
      <c r="X472" s="114"/>
      <c r="Y472" s="92"/>
      <c r="Z472" s="92"/>
      <c r="AA472" s="92"/>
      <c r="AB472" s="92"/>
      <c r="AC472" s="92"/>
      <c r="AD472" s="92"/>
      <c r="AE472" s="92"/>
      <c r="AF472" s="92"/>
      <c r="AG472" s="92"/>
    </row>
    <row r="473" ht="24.75" customHeight="1">
      <c r="A473" s="91"/>
      <c r="B473" s="111"/>
      <c r="C473" s="115" t="s">
        <v>75</v>
      </c>
      <c r="D473" s="120"/>
      <c r="E473" s="126"/>
      <c r="F473" s="126"/>
      <c r="G473" s="126"/>
      <c r="H473" s="126"/>
      <c r="I473" s="126"/>
      <c r="J473" s="1"/>
      <c r="K473" s="1"/>
      <c r="L473" s="114"/>
      <c r="M473" s="1"/>
      <c r="N473" s="111"/>
      <c r="O473" s="115" t="s">
        <v>75</v>
      </c>
      <c r="P473" s="120"/>
      <c r="Q473" s="126"/>
      <c r="R473" s="126"/>
      <c r="S473" s="126"/>
      <c r="T473" s="126"/>
      <c r="U473" s="126"/>
      <c r="V473" s="1"/>
      <c r="W473" s="1"/>
      <c r="X473" s="114"/>
      <c r="Y473" s="92"/>
      <c r="Z473" s="92"/>
      <c r="AA473" s="92"/>
      <c r="AB473" s="92"/>
      <c r="AC473" s="92"/>
      <c r="AD473" s="92"/>
      <c r="AE473" s="92"/>
      <c r="AF473" s="92"/>
      <c r="AG473" s="92"/>
    </row>
    <row r="474" ht="24.75" customHeight="1">
      <c r="A474" s="91"/>
      <c r="B474" s="128"/>
      <c r="C474" s="119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14"/>
      <c r="M474" s="1"/>
      <c r="N474" s="128"/>
      <c r="O474" s="119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14"/>
      <c r="Y474" s="92"/>
      <c r="Z474" s="92"/>
      <c r="AA474" s="92"/>
      <c r="AB474" s="92"/>
      <c r="AC474" s="92"/>
      <c r="AD474" s="92"/>
      <c r="AE474" s="92"/>
      <c r="AF474" s="92"/>
      <c r="AG474" s="92"/>
    </row>
    <row r="475" ht="24.75" customHeight="1">
      <c r="A475" s="91">
        <v>1.0</v>
      </c>
      <c r="B475" s="128"/>
      <c r="C475" s="125"/>
      <c r="D475" s="1"/>
      <c r="E475" s="116" t="str">
        <f>$AG$60</f>
        <v> DI CICCO-SEP </v>
      </c>
      <c r="F475" s="117"/>
      <c r="G475" s="117"/>
      <c r="H475" s="117"/>
      <c r="I475" s="118"/>
      <c r="J475" s="1"/>
      <c r="K475" s="1"/>
      <c r="L475" s="114"/>
      <c r="M475" s="1"/>
      <c r="N475" s="128"/>
      <c r="O475" s="125"/>
      <c r="P475" s="1"/>
      <c r="Q475" s="116" t="str">
        <f>$AG$61</f>
        <v> RAFAEL SANTOS-CMSP </v>
      </c>
      <c r="R475" s="117"/>
      <c r="S475" s="117"/>
      <c r="T475" s="117"/>
      <c r="U475" s="118"/>
      <c r="V475" s="1"/>
      <c r="W475" s="1"/>
      <c r="X475" s="114"/>
      <c r="Y475" s="92"/>
      <c r="Z475" s="92"/>
      <c r="AA475" s="92"/>
      <c r="AB475" s="92"/>
      <c r="AC475" s="92"/>
      <c r="AD475" s="92"/>
      <c r="AE475" s="92"/>
      <c r="AF475" s="92"/>
      <c r="AG475" s="92"/>
    </row>
    <row r="476" ht="24.75" customHeight="1">
      <c r="A476" s="91">
        <v>1.0</v>
      </c>
      <c r="B476" s="128"/>
      <c r="C476" s="1"/>
      <c r="D476" s="1"/>
      <c r="E476" s="121"/>
      <c r="F476" s="122"/>
      <c r="G476" s="122"/>
      <c r="H476" s="122"/>
      <c r="I476" s="123"/>
      <c r="J476" s="1"/>
      <c r="K476" s="124"/>
      <c r="L476" s="114"/>
      <c r="M476" s="1"/>
      <c r="N476" s="128"/>
      <c r="O476" s="1"/>
      <c r="P476" s="1"/>
      <c r="Q476" s="121"/>
      <c r="R476" s="122"/>
      <c r="S476" s="122"/>
      <c r="T476" s="122"/>
      <c r="U476" s="123"/>
      <c r="V476" s="1"/>
      <c r="W476" s="124"/>
      <c r="X476" s="114"/>
      <c r="Y476" s="92"/>
      <c r="Z476" s="92"/>
      <c r="AA476" s="92"/>
      <c r="AB476" s="92"/>
      <c r="AC476" s="92"/>
      <c r="AD476" s="92"/>
      <c r="AE476" s="92"/>
      <c r="AF476" s="92"/>
      <c r="AG476" s="92"/>
    </row>
    <row r="477" ht="24.75" customHeight="1">
      <c r="A477" s="91"/>
      <c r="B477" s="128"/>
      <c r="C477" s="115" t="s">
        <v>71</v>
      </c>
      <c r="D477" s="1"/>
      <c r="E477" s="126"/>
      <c r="F477" s="126"/>
      <c r="G477" s="126"/>
      <c r="H477" s="126"/>
      <c r="I477" s="126"/>
      <c r="J477" s="1"/>
      <c r="K477" s="127"/>
      <c r="L477" s="114"/>
      <c r="M477" s="1"/>
      <c r="N477" s="128"/>
      <c r="O477" s="115" t="s">
        <v>71</v>
      </c>
      <c r="P477" s="1"/>
      <c r="Q477" s="126"/>
      <c r="R477" s="126"/>
      <c r="S477" s="126"/>
      <c r="T477" s="126"/>
      <c r="U477" s="126"/>
      <c r="V477" s="1"/>
      <c r="W477" s="127"/>
      <c r="X477" s="114"/>
      <c r="Y477" s="92"/>
      <c r="Z477" s="92"/>
      <c r="AA477" s="92"/>
      <c r="AB477" s="92"/>
      <c r="AC477" s="92"/>
      <c r="AD477" s="92"/>
      <c r="AE477" s="92"/>
      <c r="AF477" s="92"/>
      <c r="AG477" s="92"/>
    </row>
    <row r="478" ht="24.75" customHeight="1">
      <c r="A478" s="91"/>
      <c r="B478" s="128"/>
      <c r="C478" s="119">
        <f>$AE$60</f>
        <v>1</v>
      </c>
      <c r="D478" s="1"/>
      <c r="E478" s="126"/>
      <c r="F478" s="126"/>
      <c r="G478" s="126"/>
      <c r="H478" s="126"/>
      <c r="I478" s="126"/>
      <c r="J478" s="1"/>
      <c r="K478" s="125"/>
      <c r="L478" s="114"/>
      <c r="M478" s="1"/>
      <c r="N478" s="128"/>
      <c r="O478" s="119">
        <f>$AE$61</f>
        <v>2</v>
      </c>
      <c r="P478" s="1"/>
      <c r="Q478" s="126"/>
      <c r="R478" s="126"/>
      <c r="S478" s="126"/>
      <c r="T478" s="126"/>
      <c r="U478" s="126"/>
      <c r="V478" s="1"/>
      <c r="W478" s="125"/>
      <c r="X478" s="114"/>
      <c r="Y478" s="92"/>
      <c r="Z478" s="92"/>
      <c r="AA478" s="92"/>
      <c r="AB478" s="92"/>
      <c r="AC478" s="92"/>
      <c r="AD478" s="92"/>
      <c r="AE478" s="92"/>
      <c r="AF478" s="92"/>
      <c r="AG478" s="92"/>
    </row>
    <row r="479" ht="24.75" customHeight="1">
      <c r="A479" s="91"/>
      <c r="B479" s="128"/>
      <c r="C479" s="125"/>
      <c r="D479" s="1"/>
      <c r="E479" s="126"/>
      <c r="F479" s="126"/>
      <c r="G479" s="126"/>
      <c r="H479" s="126"/>
      <c r="I479" s="126"/>
      <c r="J479" s="1"/>
      <c r="K479" s="1"/>
      <c r="L479" s="114"/>
      <c r="M479" s="1"/>
      <c r="N479" s="128"/>
      <c r="O479" s="125"/>
      <c r="P479" s="1"/>
      <c r="Q479" s="126"/>
      <c r="R479" s="126"/>
      <c r="S479" s="126"/>
      <c r="T479" s="126"/>
      <c r="U479" s="126"/>
      <c r="V479" s="1"/>
      <c r="W479" s="1"/>
      <c r="X479" s="114"/>
      <c r="Y479" s="92"/>
      <c r="Z479" s="92"/>
      <c r="AA479" s="92"/>
      <c r="AB479" s="92"/>
      <c r="AC479" s="92"/>
      <c r="AD479" s="92"/>
      <c r="AE479" s="92"/>
      <c r="AF479" s="92"/>
      <c r="AG479" s="92"/>
    </row>
    <row r="480" ht="24.75" customHeight="1">
      <c r="A480" s="91"/>
      <c r="B480" s="129"/>
      <c r="C480" s="130"/>
      <c r="D480" s="130"/>
      <c r="E480" s="130"/>
      <c r="F480" s="130"/>
      <c r="G480" s="130"/>
      <c r="H480" s="130"/>
      <c r="I480" s="130"/>
      <c r="J480" s="130"/>
      <c r="K480" s="130"/>
      <c r="L480" s="131"/>
      <c r="M480" s="1"/>
      <c r="N480" s="129"/>
      <c r="O480" s="130"/>
      <c r="P480" s="130"/>
      <c r="Q480" s="130"/>
      <c r="R480" s="130"/>
      <c r="S480" s="130"/>
      <c r="T480" s="130"/>
      <c r="U480" s="130"/>
      <c r="V480" s="130"/>
      <c r="W480" s="130"/>
      <c r="X480" s="131"/>
      <c r="Y480" s="92"/>
      <c r="Z480" s="92"/>
      <c r="AA480" s="92"/>
      <c r="AB480" s="92"/>
      <c r="AC480" s="92"/>
      <c r="AD480" s="92"/>
      <c r="AE480" s="92"/>
      <c r="AF480" s="92"/>
      <c r="AG480" s="92"/>
    </row>
    <row r="481" ht="24.75" customHeight="1">
      <c r="A481" s="9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92"/>
      <c r="Z481" s="92"/>
      <c r="AA481" s="92"/>
      <c r="AB481" s="92"/>
      <c r="AC481" s="92"/>
      <c r="AD481" s="92"/>
      <c r="AE481" s="92"/>
      <c r="AF481" s="92"/>
      <c r="AG481" s="92"/>
    </row>
    <row r="482" ht="24.75" customHeight="1">
      <c r="A482" s="91"/>
      <c r="B482" s="94"/>
      <c r="C482" s="95" t="s">
        <v>67</v>
      </c>
      <c r="D482" s="96"/>
      <c r="E482" s="96"/>
      <c r="F482" s="96"/>
      <c r="G482" s="96"/>
      <c r="H482" s="96"/>
      <c r="I482" s="96"/>
      <c r="J482" s="96"/>
      <c r="K482" s="97" t="s">
        <v>68</v>
      </c>
      <c r="L482" s="98"/>
      <c r="M482" s="1"/>
      <c r="N482" s="94"/>
      <c r="O482" s="95" t="s">
        <v>67</v>
      </c>
      <c r="P482" s="96"/>
      <c r="Q482" s="96"/>
      <c r="R482" s="96"/>
      <c r="S482" s="96"/>
      <c r="T482" s="96"/>
      <c r="U482" s="96"/>
      <c r="V482" s="96"/>
      <c r="W482" s="97" t="s">
        <v>68</v>
      </c>
      <c r="X482" s="98"/>
      <c r="Y482" s="92"/>
      <c r="Z482" s="92"/>
      <c r="AA482" s="92"/>
      <c r="AB482" s="92"/>
      <c r="AC482" s="92"/>
      <c r="AD482" s="92"/>
      <c r="AE482" s="92"/>
      <c r="AF482" s="92"/>
      <c r="AG482" s="92"/>
    </row>
    <row r="483" ht="24.75" customHeight="1">
      <c r="A483" s="102"/>
      <c r="B483" s="103"/>
      <c r="C483" s="104" t="str">
        <f>$AA$62</f>
        <v>F.P.F.M. - Taça São Paulo - 2026</v>
      </c>
      <c r="D483" s="105"/>
      <c r="E483" s="105"/>
      <c r="F483" s="105"/>
      <c r="G483" s="105"/>
      <c r="H483" s="105"/>
      <c r="I483" s="105"/>
      <c r="J483" s="105"/>
      <c r="K483" s="106" t="str">
        <f>$AB$62</f>
        <v>Adulto -3ª Divisão - Círculo Militar</v>
      </c>
      <c r="L483" s="107"/>
      <c r="M483" s="108"/>
      <c r="N483" s="109"/>
      <c r="O483" s="104" t="str">
        <f>$AA$63</f>
        <v>F.P.F.M. - Taça São Paulo - 2026</v>
      </c>
      <c r="P483" s="105"/>
      <c r="Q483" s="105"/>
      <c r="R483" s="105"/>
      <c r="S483" s="105"/>
      <c r="T483" s="105"/>
      <c r="U483" s="105"/>
      <c r="V483" s="105"/>
      <c r="W483" s="106" t="str">
        <f>$AB$63</f>
        <v>Adulto -3ª Divisão - Círculo Militar</v>
      </c>
      <c r="X483" s="107"/>
      <c r="Y483" s="110"/>
      <c r="Z483" s="110"/>
      <c r="AA483" s="110"/>
      <c r="AB483" s="110"/>
      <c r="AC483" s="110"/>
      <c r="AD483" s="110"/>
      <c r="AE483" s="110"/>
      <c r="AF483" s="110"/>
      <c r="AG483" s="110"/>
    </row>
    <row r="484" ht="24.75" customHeight="1">
      <c r="A484" s="91"/>
      <c r="B484" s="111"/>
      <c r="C484" s="112"/>
      <c r="D484" s="112"/>
      <c r="E484" s="113"/>
      <c r="F484" s="113"/>
      <c r="G484" s="113"/>
      <c r="H484" s="113"/>
      <c r="I484" s="113"/>
      <c r="J484" s="1"/>
      <c r="K484" s="1"/>
      <c r="L484" s="114"/>
      <c r="M484" s="1"/>
      <c r="N484" s="111"/>
      <c r="O484" s="112"/>
      <c r="P484" s="112"/>
      <c r="Q484" s="113"/>
      <c r="R484" s="113"/>
      <c r="S484" s="113"/>
      <c r="T484" s="113"/>
      <c r="U484" s="113"/>
      <c r="V484" s="1"/>
      <c r="W484" s="1"/>
      <c r="X484" s="114"/>
      <c r="Y484" s="92"/>
      <c r="Z484" s="92"/>
      <c r="AA484" s="92"/>
      <c r="AB484" s="92"/>
      <c r="AC484" s="92"/>
      <c r="AD484" s="92"/>
      <c r="AE484" s="92"/>
      <c r="AF484" s="92"/>
      <c r="AG484" s="92"/>
    </row>
    <row r="485" ht="24.75" customHeight="1">
      <c r="A485" s="91">
        <v>1.0</v>
      </c>
      <c r="B485" s="111"/>
      <c r="C485" s="115" t="s">
        <v>74</v>
      </c>
      <c r="D485" s="112"/>
      <c r="E485" s="116" t="str">
        <f>$AF$62</f>
        <v> BRUNO VASC.-SPFC </v>
      </c>
      <c r="F485" s="117"/>
      <c r="G485" s="117"/>
      <c r="H485" s="117"/>
      <c r="I485" s="118"/>
      <c r="J485" s="1"/>
      <c r="K485" s="1"/>
      <c r="L485" s="114"/>
      <c r="M485" s="1"/>
      <c r="N485" s="111"/>
      <c r="O485" s="115" t="s">
        <v>74</v>
      </c>
      <c r="P485" s="112"/>
      <c r="Q485" s="116" t="str">
        <f>$AF$63</f>
        <v> DUDA-SPFC </v>
      </c>
      <c r="R485" s="117"/>
      <c r="S485" s="117"/>
      <c r="T485" s="117"/>
      <c r="U485" s="118"/>
      <c r="V485" s="1"/>
      <c r="W485" s="1"/>
      <c r="X485" s="114"/>
      <c r="Y485" s="92"/>
      <c r="Z485" s="92"/>
      <c r="AA485" s="92"/>
      <c r="AB485" s="92"/>
      <c r="AC485" s="92"/>
      <c r="AD485" s="92"/>
      <c r="AE485" s="92"/>
      <c r="AF485" s="92"/>
      <c r="AG485" s="92"/>
    </row>
    <row r="486" ht="24.75" customHeight="1">
      <c r="A486" s="91">
        <v>1.0</v>
      </c>
      <c r="B486" s="111"/>
      <c r="C486" s="119">
        <f>$AC$62</f>
        <v>1</v>
      </c>
      <c r="D486" s="120"/>
      <c r="E486" s="121"/>
      <c r="F486" s="122"/>
      <c r="G486" s="122"/>
      <c r="H486" s="122"/>
      <c r="I486" s="123"/>
      <c r="J486" s="1"/>
      <c r="K486" s="124"/>
      <c r="L486" s="114"/>
      <c r="M486" s="1"/>
      <c r="N486" s="111"/>
      <c r="O486" s="119">
        <f>$AC$63</f>
        <v>1</v>
      </c>
      <c r="P486" s="120"/>
      <c r="Q486" s="121"/>
      <c r="R486" s="122"/>
      <c r="S486" s="122"/>
      <c r="T486" s="122"/>
      <c r="U486" s="123"/>
      <c r="V486" s="1"/>
      <c r="W486" s="124"/>
      <c r="X486" s="114"/>
      <c r="Y486" s="92"/>
      <c r="Z486" s="92"/>
      <c r="AA486" s="92"/>
      <c r="AB486" s="92"/>
      <c r="AC486" s="92"/>
      <c r="AD486" s="92"/>
      <c r="AE486" s="92"/>
      <c r="AF486" s="92"/>
      <c r="AG486" s="92"/>
    </row>
    <row r="487" ht="24.75" customHeight="1">
      <c r="A487" s="91"/>
      <c r="B487" s="111"/>
      <c r="C487" s="125"/>
      <c r="D487" s="120"/>
      <c r="E487" s="126"/>
      <c r="F487" s="126"/>
      <c r="G487" s="126"/>
      <c r="H487" s="126"/>
      <c r="I487" s="126"/>
      <c r="J487" s="1"/>
      <c r="K487" s="127"/>
      <c r="L487" s="114"/>
      <c r="M487" s="1"/>
      <c r="N487" s="111"/>
      <c r="O487" s="125"/>
      <c r="P487" s="120"/>
      <c r="Q487" s="126"/>
      <c r="R487" s="126"/>
      <c r="S487" s="126"/>
      <c r="T487" s="126"/>
      <c r="U487" s="126"/>
      <c r="V487" s="1"/>
      <c r="W487" s="127"/>
      <c r="X487" s="114"/>
      <c r="Y487" s="92"/>
      <c r="Z487" s="92"/>
      <c r="AA487" s="92"/>
      <c r="AB487" s="92"/>
      <c r="AC487" s="92"/>
      <c r="AD487" s="92"/>
      <c r="AE487" s="92"/>
      <c r="AF487" s="92"/>
      <c r="AG487" s="92"/>
    </row>
    <row r="488" ht="24.75" customHeight="1">
      <c r="A488" s="91"/>
      <c r="B488" s="111"/>
      <c r="C488" s="1"/>
      <c r="D488" s="120"/>
      <c r="E488" s="126"/>
      <c r="F488" s="126"/>
      <c r="G488" s="126"/>
      <c r="H488" s="126"/>
      <c r="I488" s="126"/>
      <c r="J488" s="1"/>
      <c r="K488" s="125"/>
      <c r="L488" s="114"/>
      <c r="M488" s="1"/>
      <c r="N488" s="111"/>
      <c r="O488" s="1"/>
      <c r="P488" s="120"/>
      <c r="Q488" s="126"/>
      <c r="R488" s="126"/>
      <c r="S488" s="126"/>
      <c r="T488" s="126"/>
      <c r="U488" s="126"/>
      <c r="V488" s="1"/>
      <c r="W488" s="125"/>
      <c r="X488" s="114"/>
      <c r="Y488" s="92"/>
      <c r="Z488" s="92"/>
      <c r="AA488" s="92"/>
      <c r="AB488" s="92"/>
      <c r="AC488" s="92"/>
      <c r="AD488" s="92"/>
      <c r="AE488" s="92"/>
      <c r="AF488" s="92"/>
      <c r="AG488" s="92"/>
    </row>
    <row r="489" ht="24.75" customHeight="1">
      <c r="A489" s="91"/>
      <c r="B489" s="111"/>
      <c r="C489" s="115" t="s">
        <v>75</v>
      </c>
      <c r="D489" s="120"/>
      <c r="E489" s="126"/>
      <c r="F489" s="126"/>
      <c r="G489" s="126"/>
      <c r="H489" s="126"/>
      <c r="I489" s="126"/>
      <c r="J489" s="1"/>
      <c r="K489" s="1"/>
      <c r="L489" s="114"/>
      <c r="M489" s="1"/>
      <c r="N489" s="111"/>
      <c r="O489" s="115" t="s">
        <v>75</v>
      </c>
      <c r="P489" s="120"/>
      <c r="Q489" s="126"/>
      <c r="R489" s="126"/>
      <c r="S489" s="126"/>
      <c r="T489" s="126"/>
      <c r="U489" s="126"/>
      <c r="V489" s="1"/>
      <c r="W489" s="1"/>
      <c r="X489" s="114"/>
      <c r="Y489" s="92"/>
      <c r="Z489" s="92"/>
      <c r="AA489" s="92"/>
      <c r="AB489" s="92"/>
      <c r="AC489" s="92"/>
      <c r="AD489" s="92"/>
      <c r="AE489" s="92"/>
      <c r="AF489" s="92"/>
      <c r="AG489" s="92"/>
    </row>
    <row r="490" ht="24.75" customHeight="1">
      <c r="A490" s="91"/>
      <c r="B490" s="128"/>
      <c r="C490" s="119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14"/>
      <c r="M490" s="1"/>
      <c r="N490" s="128"/>
      <c r="O490" s="119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14"/>
      <c r="Y490" s="92"/>
      <c r="Z490" s="92"/>
      <c r="AA490" s="92"/>
      <c r="AB490" s="92"/>
      <c r="AC490" s="92"/>
      <c r="AD490" s="92"/>
      <c r="AE490" s="92"/>
      <c r="AF490" s="92"/>
      <c r="AG490" s="92"/>
    </row>
    <row r="491" ht="24.75" customHeight="1">
      <c r="A491" s="91">
        <v>1.0</v>
      </c>
      <c r="B491" s="128"/>
      <c r="C491" s="125"/>
      <c r="D491" s="1"/>
      <c r="E491" s="116" t="str">
        <f>$AG$62</f>
        <v> RAFAEL SANTOS-CMSP </v>
      </c>
      <c r="F491" s="117"/>
      <c r="G491" s="117"/>
      <c r="H491" s="117"/>
      <c r="I491" s="118"/>
      <c r="J491" s="1"/>
      <c r="K491" s="1"/>
      <c r="L491" s="114"/>
      <c r="M491" s="1"/>
      <c r="N491" s="128"/>
      <c r="O491" s="125"/>
      <c r="P491" s="1"/>
      <c r="Q491" s="116" t="str">
        <f>$AG$63</f>
        <v> RENAN G.-MFC </v>
      </c>
      <c r="R491" s="117"/>
      <c r="S491" s="117"/>
      <c r="T491" s="117"/>
      <c r="U491" s="118"/>
      <c r="V491" s="1"/>
      <c r="W491" s="1"/>
      <c r="X491" s="114"/>
      <c r="Y491" s="92"/>
      <c r="Z491" s="92"/>
      <c r="AA491" s="92"/>
      <c r="AB491" s="92"/>
      <c r="AC491" s="92"/>
      <c r="AD491" s="92"/>
      <c r="AE491" s="92"/>
      <c r="AF491" s="92"/>
      <c r="AG491" s="92"/>
    </row>
    <row r="492" ht="24.75" customHeight="1">
      <c r="A492" s="91">
        <v>1.0</v>
      </c>
      <c r="B492" s="128"/>
      <c r="C492" s="1"/>
      <c r="D492" s="1"/>
      <c r="E492" s="121"/>
      <c r="F492" s="122"/>
      <c r="G492" s="122"/>
      <c r="H492" s="122"/>
      <c r="I492" s="123"/>
      <c r="J492" s="1"/>
      <c r="K492" s="124"/>
      <c r="L492" s="114"/>
      <c r="M492" s="1"/>
      <c r="N492" s="128"/>
      <c r="O492" s="1"/>
      <c r="P492" s="1"/>
      <c r="Q492" s="121"/>
      <c r="R492" s="122"/>
      <c r="S492" s="122"/>
      <c r="T492" s="122"/>
      <c r="U492" s="123"/>
      <c r="V492" s="1"/>
      <c r="W492" s="124"/>
      <c r="X492" s="114"/>
      <c r="Y492" s="92"/>
      <c r="Z492" s="92"/>
      <c r="AA492" s="92"/>
      <c r="AB492" s="92"/>
      <c r="AC492" s="92"/>
      <c r="AD492" s="92"/>
      <c r="AE492" s="92"/>
      <c r="AF492" s="92"/>
      <c r="AG492" s="92"/>
    </row>
    <row r="493" ht="24.75" customHeight="1">
      <c r="A493" s="91"/>
      <c r="B493" s="128"/>
      <c r="C493" s="115" t="s">
        <v>71</v>
      </c>
      <c r="D493" s="1"/>
      <c r="E493" s="126"/>
      <c r="F493" s="126"/>
      <c r="G493" s="126"/>
      <c r="H493" s="126"/>
      <c r="I493" s="126"/>
      <c r="J493" s="1"/>
      <c r="K493" s="127"/>
      <c r="L493" s="114"/>
      <c r="M493" s="1"/>
      <c r="N493" s="128"/>
      <c r="O493" s="115" t="s">
        <v>71</v>
      </c>
      <c r="P493" s="1"/>
      <c r="Q493" s="126"/>
      <c r="R493" s="126"/>
      <c r="S493" s="126"/>
      <c r="T493" s="126"/>
      <c r="U493" s="126"/>
      <c r="V493" s="1"/>
      <c r="W493" s="127"/>
      <c r="X493" s="114"/>
      <c r="Y493" s="92"/>
      <c r="Z493" s="92"/>
      <c r="AA493" s="92"/>
      <c r="AB493" s="92"/>
      <c r="AC493" s="92"/>
      <c r="AD493" s="92"/>
      <c r="AE493" s="92"/>
      <c r="AF493" s="92"/>
      <c r="AG493" s="92"/>
    </row>
    <row r="494" ht="24.75" customHeight="1">
      <c r="A494" s="91"/>
      <c r="B494" s="128"/>
      <c r="C494" s="119">
        <f>$AE$62</f>
        <v>1</v>
      </c>
      <c r="D494" s="1"/>
      <c r="E494" s="126"/>
      <c r="F494" s="126"/>
      <c r="G494" s="126"/>
      <c r="H494" s="126"/>
      <c r="I494" s="126"/>
      <c r="J494" s="1"/>
      <c r="K494" s="125"/>
      <c r="L494" s="114"/>
      <c r="M494" s="1"/>
      <c r="N494" s="128"/>
      <c r="O494" s="119">
        <f>$AE$63</f>
        <v>2</v>
      </c>
      <c r="P494" s="1"/>
      <c r="Q494" s="126"/>
      <c r="R494" s="126"/>
      <c r="S494" s="126"/>
      <c r="T494" s="126"/>
      <c r="U494" s="126"/>
      <c r="V494" s="1"/>
      <c r="W494" s="125"/>
      <c r="X494" s="114"/>
      <c r="Y494" s="92"/>
      <c r="Z494" s="92"/>
      <c r="AA494" s="92"/>
      <c r="AB494" s="92"/>
      <c r="AC494" s="92"/>
      <c r="AD494" s="92"/>
      <c r="AE494" s="92"/>
      <c r="AF494" s="92"/>
      <c r="AG494" s="92"/>
    </row>
    <row r="495" ht="24.75" customHeight="1">
      <c r="A495" s="91"/>
      <c r="B495" s="128"/>
      <c r="C495" s="125"/>
      <c r="D495" s="1"/>
      <c r="E495" s="126"/>
      <c r="F495" s="126"/>
      <c r="G495" s="126"/>
      <c r="H495" s="126"/>
      <c r="I495" s="126"/>
      <c r="J495" s="1"/>
      <c r="K495" s="1"/>
      <c r="L495" s="114"/>
      <c r="M495" s="1"/>
      <c r="N495" s="128"/>
      <c r="O495" s="125"/>
      <c r="P495" s="1"/>
      <c r="Q495" s="126"/>
      <c r="R495" s="126"/>
      <c r="S495" s="126"/>
      <c r="T495" s="126"/>
      <c r="U495" s="126"/>
      <c r="V495" s="1"/>
      <c r="W495" s="1"/>
      <c r="X495" s="114"/>
      <c r="Y495" s="92"/>
      <c r="Z495" s="92"/>
      <c r="AA495" s="92"/>
      <c r="AB495" s="92"/>
      <c r="AC495" s="92"/>
      <c r="AD495" s="92"/>
      <c r="AE495" s="92"/>
      <c r="AF495" s="92"/>
      <c r="AG495" s="92"/>
    </row>
    <row r="496" ht="24.75" customHeight="1">
      <c r="A496" s="91"/>
      <c r="B496" s="129"/>
      <c r="C496" s="130"/>
      <c r="D496" s="130"/>
      <c r="E496" s="130"/>
      <c r="F496" s="130"/>
      <c r="G496" s="130"/>
      <c r="H496" s="130"/>
      <c r="I496" s="130"/>
      <c r="J496" s="130"/>
      <c r="K496" s="130"/>
      <c r="L496" s="131"/>
      <c r="M496" s="1"/>
      <c r="N496" s="129"/>
      <c r="O496" s="130"/>
      <c r="P496" s="130"/>
      <c r="Q496" s="130"/>
      <c r="R496" s="130"/>
      <c r="S496" s="130"/>
      <c r="T496" s="130"/>
      <c r="U496" s="130"/>
      <c r="V496" s="130"/>
      <c r="W496" s="130"/>
      <c r="X496" s="131"/>
      <c r="Y496" s="92"/>
      <c r="Z496" s="92"/>
      <c r="AA496" s="92"/>
      <c r="AB496" s="92"/>
      <c r="AC496" s="92"/>
      <c r="AD496" s="92"/>
      <c r="AE496" s="92"/>
      <c r="AF496" s="92"/>
      <c r="AG496" s="92"/>
    </row>
    <row r="497" ht="24.75" customHeight="1">
      <c r="A497" s="9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92"/>
      <c r="Z497" s="92"/>
      <c r="AA497" s="92"/>
      <c r="AB497" s="92"/>
      <c r="AC497" s="92"/>
      <c r="AD497" s="92"/>
      <c r="AE497" s="92"/>
      <c r="AF497" s="92"/>
      <c r="AG497" s="92"/>
    </row>
    <row r="498" ht="24.75" customHeight="1">
      <c r="A498" s="91"/>
      <c r="B498" s="94"/>
      <c r="C498" s="95" t="s">
        <v>67</v>
      </c>
      <c r="D498" s="96"/>
      <c r="E498" s="96"/>
      <c r="F498" s="96"/>
      <c r="G498" s="96"/>
      <c r="H498" s="96"/>
      <c r="I498" s="96"/>
      <c r="J498" s="96"/>
      <c r="K498" s="97" t="s">
        <v>68</v>
      </c>
      <c r="L498" s="98"/>
      <c r="M498" s="1"/>
      <c r="N498" s="94"/>
      <c r="O498" s="95" t="s">
        <v>67</v>
      </c>
      <c r="P498" s="96"/>
      <c r="Q498" s="96"/>
      <c r="R498" s="96"/>
      <c r="S498" s="96"/>
      <c r="T498" s="96"/>
      <c r="U498" s="96"/>
      <c r="V498" s="96"/>
      <c r="W498" s="97" t="s">
        <v>68</v>
      </c>
      <c r="X498" s="98"/>
      <c r="Y498" s="92"/>
      <c r="Z498" s="92"/>
      <c r="AA498" s="92"/>
      <c r="AB498" s="92"/>
      <c r="AC498" s="92"/>
      <c r="AD498" s="92"/>
      <c r="AE498" s="92"/>
      <c r="AF498" s="92"/>
      <c r="AG498" s="92"/>
    </row>
    <row r="499" ht="24.75" customHeight="1">
      <c r="A499" s="102"/>
      <c r="B499" s="103"/>
      <c r="C499" s="104" t="str">
        <f>$AA$64</f>
        <v>F.P.F.M. - Taça São Paulo - 2026</v>
      </c>
      <c r="D499" s="105"/>
      <c r="E499" s="105"/>
      <c r="F499" s="105"/>
      <c r="G499" s="105"/>
      <c r="H499" s="105"/>
      <c r="I499" s="105"/>
      <c r="J499" s="105"/>
      <c r="K499" s="106" t="str">
        <f>$AB$64</f>
        <v>Adulto -3ª Divisão - Círculo Militar</v>
      </c>
      <c r="L499" s="107"/>
      <c r="M499" s="108"/>
      <c r="N499" s="109"/>
      <c r="O499" s="104" t="str">
        <f>$AA$65</f>
        <v>F.P.F.M. - Taça São Paulo - 2026</v>
      </c>
      <c r="P499" s="105"/>
      <c r="Q499" s="105"/>
      <c r="R499" s="105"/>
      <c r="S499" s="105"/>
      <c r="T499" s="105"/>
      <c r="U499" s="105"/>
      <c r="V499" s="105"/>
      <c r="W499" s="106" t="str">
        <f>$AB$65</f>
        <v>Adulto -3ª Divisão - Círculo Militar</v>
      </c>
      <c r="X499" s="107"/>
      <c r="Y499" s="110"/>
      <c r="Z499" s="110"/>
      <c r="AA499" s="110"/>
      <c r="AB499" s="110"/>
      <c r="AC499" s="110"/>
      <c r="AD499" s="110"/>
      <c r="AE499" s="110"/>
      <c r="AF499" s="110"/>
      <c r="AG499" s="110"/>
    </row>
    <row r="500" ht="24.75" customHeight="1">
      <c r="A500" s="91"/>
      <c r="B500" s="111"/>
      <c r="C500" s="112"/>
      <c r="D500" s="112"/>
      <c r="E500" s="113"/>
      <c r="F500" s="113"/>
      <c r="G500" s="113"/>
      <c r="H500" s="113"/>
      <c r="I500" s="113"/>
      <c r="J500" s="1"/>
      <c r="K500" s="1"/>
      <c r="L500" s="114"/>
      <c r="M500" s="1"/>
      <c r="N500" s="111"/>
      <c r="O500" s="112"/>
      <c r="P500" s="112"/>
      <c r="Q500" s="113"/>
      <c r="R500" s="113"/>
      <c r="S500" s="113"/>
      <c r="T500" s="113"/>
      <c r="U500" s="113"/>
      <c r="V500" s="1"/>
      <c r="W500" s="1"/>
      <c r="X500" s="114"/>
      <c r="Y500" s="92"/>
      <c r="Z500" s="92"/>
      <c r="AA500" s="92"/>
      <c r="AB500" s="92"/>
      <c r="AC500" s="92"/>
      <c r="AD500" s="92"/>
      <c r="AE500" s="92"/>
      <c r="AF500" s="92"/>
      <c r="AG500" s="92"/>
    </row>
    <row r="501" ht="24.75" customHeight="1">
      <c r="A501" s="91">
        <v>1.0</v>
      </c>
      <c r="B501" s="111"/>
      <c r="C501" s="115" t="s">
        <v>74</v>
      </c>
      <c r="D501" s="112"/>
      <c r="E501" s="116" t="str">
        <f>$AF$64</f>
        <v> GUTO-ECSB </v>
      </c>
      <c r="F501" s="117"/>
      <c r="G501" s="117"/>
      <c r="H501" s="117"/>
      <c r="I501" s="118"/>
      <c r="J501" s="1"/>
      <c r="K501" s="1"/>
      <c r="L501" s="114"/>
      <c r="M501" s="1"/>
      <c r="N501" s="111"/>
      <c r="O501" s="115" t="s">
        <v>74</v>
      </c>
      <c r="P501" s="112"/>
      <c r="Q501" s="116" t="str">
        <f>$AF$65</f>
        <v> PC-SPFC </v>
      </c>
      <c r="R501" s="117"/>
      <c r="S501" s="117"/>
      <c r="T501" s="117"/>
      <c r="U501" s="118"/>
      <c r="V501" s="1"/>
      <c r="W501" s="1"/>
      <c r="X501" s="114"/>
      <c r="Y501" s="92"/>
      <c r="Z501" s="92"/>
      <c r="AA501" s="92"/>
      <c r="AB501" s="92"/>
      <c r="AC501" s="92"/>
      <c r="AD501" s="92"/>
      <c r="AE501" s="92"/>
      <c r="AF501" s="92"/>
      <c r="AG501" s="92"/>
    </row>
    <row r="502" ht="24.75" customHeight="1">
      <c r="A502" s="91">
        <v>1.0</v>
      </c>
      <c r="B502" s="111"/>
      <c r="C502" s="119">
        <f>$AC$64</f>
        <v>1</v>
      </c>
      <c r="D502" s="120"/>
      <c r="E502" s="121"/>
      <c r="F502" s="122"/>
      <c r="G502" s="122"/>
      <c r="H502" s="122"/>
      <c r="I502" s="123"/>
      <c r="J502" s="1"/>
      <c r="K502" s="124"/>
      <c r="L502" s="114"/>
      <c r="M502" s="1"/>
      <c r="N502" s="111"/>
      <c r="O502" s="119">
        <f>$AC$65</f>
        <v>1</v>
      </c>
      <c r="P502" s="120"/>
      <c r="Q502" s="121"/>
      <c r="R502" s="122"/>
      <c r="S502" s="122"/>
      <c r="T502" s="122"/>
      <c r="U502" s="123"/>
      <c r="V502" s="1"/>
      <c r="W502" s="124"/>
      <c r="X502" s="114"/>
      <c r="Y502" s="92"/>
      <c r="Z502" s="92"/>
      <c r="AA502" s="92"/>
      <c r="AB502" s="92"/>
      <c r="AC502" s="92"/>
      <c r="AD502" s="92"/>
      <c r="AE502" s="92"/>
      <c r="AF502" s="92"/>
      <c r="AG502" s="92"/>
    </row>
    <row r="503" ht="24.75" customHeight="1">
      <c r="A503" s="91"/>
      <c r="B503" s="111"/>
      <c r="C503" s="125"/>
      <c r="D503" s="120"/>
      <c r="E503" s="126"/>
      <c r="F503" s="126"/>
      <c r="G503" s="126"/>
      <c r="H503" s="126"/>
      <c r="I503" s="126"/>
      <c r="J503" s="1"/>
      <c r="K503" s="127"/>
      <c r="L503" s="114"/>
      <c r="M503" s="1"/>
      <c r="N503" s="111"/>
      <c r="O503" s="125"/>
      <c r="P503" s="120"/>
      <c r="Q503" s="126"/>
      <c r="R503" s="126"/>
      <c r="S503" s="126"/>
      <c r="T503" s="126"/>
      <c r="U503" s="126"/>
      <c r="V503" s="1"/>
      <c r="W503" s="127"/>
      <c r="X503" s="114"/>
      <c r="Y503" s="92"/>
      <c r="Z503" s="92"/>
      <c r="AA503" s="92"/>
      <c r="AB503" s="92"/>
      <c r="AC503" s="92"/>
      <c r="AD503" s="92"/>
      <c r="AE503" s="92"/>
      <c r="AF503" s="92"/>
      <c r="AG503" s="92"/>
    </row>
    <row r="504" ht="24.75" customHeight="1">
      <c r="A504" s="91"/>
      <c r="B504" s="111"/>
      <c r="C504" s="1"/>
      <c r="D504" s="120"/>
      <c r="E504" s="126"/>
      <c r="F504" s="126"/>
      <c r="G504" s="126"/>
      <c r="H504" s="126"/>
      <c r="I504" s="126"/>
      <c r="J504" s="1"/>
      <c r="K504" s="125"/>
      <c r="L504" s="114"/>
      <c r="M504" s="1"/>
      <c r="N504" s="111"/>
      <c r="O504" s="1"/>
      <c r="P504" s="120"/>
      <c r="Q504" s="126"/>
      <c r="R504" s="126"/>
      <c r="S504" s="126"/>
      <c r="T504" s="126"/>
      <c r="U504" s="126"/>
      <c r="V504" s="1"/>
      <c r="W504" s="125"/>
      <c r="X504" s="114"/>
      <c r="Y504" s="92"/>
      <c r="Z504" s="92"/>
      <c r="AA504" s="92"/>
      <c r="AB504" s="92"/>
      <c r="AC504" s="92"/>
      <c r="AD504" s="92"/>
      <c r="AE504" s="92"/>
      <c r="AF504" s="92"/>
      <c r="AG504" s="92"/>
    </row>
    <row r="505" ht="24.75" customHeight="1">
      <c r="A505" s="91"/>
      <c r="B505" s="111"/>
      <c r="C505" s="115" t="s">
        <v>75</v>
      </c>
      <c r="D505" s="120"/>
      <c r="E505" s="126"/>
      <c r="F505" s="126"/>
      <c r="G505" s="126"/>
      <c r="H505" s="126"/>
      <c r="I505" s="126"/>
      <c r="J505" s="1"/>
      <c r="K505" s="1"/>
      <c r="L505" s="114"/>
      <c r="M505" s="1"/>
      <c r="N505" s="111"/>
      <c r="O505" s="115" t="s">
        <v>75</v>
      </c>
      <c r="P505" s="120"/>
      <c r="Q505" s="126"/>
      <c r="R505" s="126"/>
      <c r="S505" s="126"/>
      <c r="T505" s="126"/>
      <c r="U505" s="126"/>
      <c r="V505" s="1"/>
      <c r="W505" s="1"/>
      <c r="X505" s="114"/>
      <c r="Y505" s="92"/>
      <c r="Z505" s="92"/>
      <c r="AA505" s="92"/>
      <c r="AB505" s="92"/>
      <c r="AC505" s="92"/>
      <c r="AD505" s="92"/>
      <c r="AE505" s="92"/>
      <c r="AF505" s="92"/>
      <c r="AG505" s="92"/>
    </row>
    <row r="506" ht="24.75" customHeight="1">
      <c r="A506" s="91"/>
      <c r="B506" s="128"/>
      <c r="C506" s="119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14"/>
      <c r="M506" s="1"/>
      <c r="N506" s="128"/>
      <c r="O506" s="119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14"/>
      <c r="Y506" s="92"/>
      <c r="Z506" s="92"/>
      <c r="AA506" s="92"/>
      <c r="AB506" s="92"/>
      <c r="AC506" s="92"/>
      <c r="AD506" s="92"/>
      <c r="AE506" s="92"/>
      <c r="AF506" s="92"/>
      <c r="AG506" s="92"/>
    </row>
    <row r="507" ht="24.75" customHeight="1">
      <c r="A507" s="91">
        <v>1.0</v>
      </c>
      <c r="B507" s="128"/>
      <c r="C507" s="125"/>
      <c r="D507" s="1"/>
      <c r="E507" s="116" t="str">
        <f>$AG$64</f>
        <v> ZERO-SCCP </v>
      </c>
      <c r="F507" s="117"/>
      <c r="G507" s="117"/>
      <c r="H507" s="117"/>
      <c r="I507" s="118"/>
      <c r="J507" s="1"/>
      <c r="K507" s="1"/>
      <c r="L507" s="114"/>
      <c r="M507" s="1"/>
      <c r="N507" s="128"/>
      <c r="O507" s="125"/>
      <c r="P507" s="1"/>
      <c r="Q507" s="116" t="str">
        <f>$AG$65</f>
        <v> ARTHURZINHO-CMSP </v>
      </c>
      <c r="R507" s="117"/>
      <c r="S507" s="117"/>
      <c r="T507" s="117"/>
      <c r="U507" s="118"/>
      <c r="V507" s="1"/>
      <c r="W507" s="1"/>
      <c r="X507" s="114"/>
      <c r="Y507" s="92"/>
      <c r="Z507" s="92"/>
      <c r="AA507" s="92"/>
      <c r="AB507" s="92"/>
      <c r="AC507" s="92"/>
      <c r="AD507" s="92"/>
      <c r="AE507" s="92"/>
      <c r="AF507" s="92"/>
      <c r="AG507" s="92"/>
    </row>
    <row r="508" ht="24.75" customHeight="1">
      <c r="A508" s="91">
        <v>1.0</v>
      </c>
      <c r="B508" s="128"/>
      <c r="C508" s="1"/>
      <c r="D508" s="1"/>
      <c r="E508" s="121"/>
      <c r="F508" s="122"/>
      <c r="G508" s="122"/>
      <c r="H508" s="122"/>
      <c r="I508" s="123"/>
      <c r="J508" s="1"/>
      <c r="K508" s="124"/>
      <c r="L508" s="114"/>
      <c r="M508" s="1"/>
      <c r="N508" s="128"/>
      <c r="O508" s="1"/>
      <c r="P508" s="1"/>
      <c r="Q508" s="121"/>
      <c r="R508" s="122"/>
      <c r="S508" s="122"/>
      <c r="T508" s="122"/>
      <c r="U508" s="123"/>
      <c r="V508" s="1"/>
      <c r="W508" s="124"/>
      <c r="X508" s="114"/>
      <c r="Y508" s="92"/>
      <c r="Z508" s="92"/>
      <c r="AA508" s="92"/>
      <c r="AB508" s="92"/>
      <c r="AC508" s="92"/>
      <c r="AD508" s="92"/>
      <c r="AE508" s="92"/>
      <c r="AF508" s="92"/>
      <c r="AG508" s="92"/>
    </row>
    <row r="509" ht="24.75" customHeight="1">
      <c r="A509" s="91"/>
      <c r="B509" s="128"/>
      <c r="C509" s="115" t="s">
        <v>71</v>
      </c>
      <c r="D509" s="1"/>
      <c r="E509" s="126"/>
      <c r="F509" s="126"/>
      <c r="G509" s="126"/>
      <c r="H509" s="126"/>
      <c r="I509" s="126"/>
      <c r="J509" s="1"/>
      <c r="K509" s="127"/>
      <c r="L509" s="114"/>
      <c r="M509" s="1"/>
      <c r="N509" s="128"/>
      <c r="O509" s="115" t="s">
        <v>71</v>
      </c>
      <c r="P509" s="1"/>
      <c r="Q509" s="126"/>
      <c r="R509" s="126"/>
      <c r="S509" s="126"/>
      <c r="T509" s="126"/>
      <c r="U509" s="126"/>
      <c r="V509" s="1"/>
      <c r="W509" s="127"/>
      <c r="X509" s="114"/>
      <c r="Y509" s="92"/>
      <c r="Z509" s="92"/>
      <c r="AA509" s="92"/>
      <c r="AB509" s="92"/>
      <c r="AC509" s="92"/>
      <c r="AD509" s="92"/>
      <c r="AE509" s="92"/>
      <c r="AF509" s="92"/>
      <c r="AG509" s="92"/>
    </row>
    <row r="510" ht="24.75" customHeight="1">
      <c r="A510" s="91"/>
      <c r="B510" s="128"/>
      <c r="C510" s="119">
        <f>$AE$64</f>
        <v>3</v>
      </c>
      <c r="D510" s="1"/>
      <c r="E510" s="126"/>
      <c r="F510" s="126"/>
      <c r="G510" s="126"/>
      <c r="H510" s="126"/>
      <c r="I510" s="126"/>
      <c r="J510" s="1"/>
      <c r="K510" s="125"/>
      <c r="L510" s="114"/>
      <c r="M510" s="1"/>
      <c r="N510" s="128"/>
      <c r="O510" s="119">
        <f>$AE$65</f>
        <v>4</v>
      </c>
      <c r="P510" s="1"/>
      <c r="Q510" s="126"/>
      <c r="R510" s="126"/>
      <c r="S510" s="126"/>
      <c r="T510" s="126"/>
      <c r="U510" s="126"/>
      <c r="V510" s="1"/>
      <c r="W510" s="125"/>
      <c r="X510" s="114"/>
      <c r="Y510" s="92"/>
      <c r="Z510" s="92"/>
      <c r="AA510" s="92"/>
      <c r="AB510" s="92"/>
      <c r="AC510" s="92"/>
      <c r="AD510" s="92"/>
      <c r="AE510" s="92"/>
      <c r="AF510" s="92"/>
      <c r="AG510" s="92"/>
    </row>
    <row r="511" ht="24.75" customHeight="1">
      <c r="A511" s="91"/>
      <c r="B511" s="128"/>
      <c r="C511" s="125"/>
      <c r="D511" s="1"/>
      <c r="E511" s="126"/>
      <c r="F511" s="126"/>
      <c r="G511" s="126"/>
      <c r="H511" s="126"/>
      <c r="I511" s="126"/>
      <c r="J511" s="1"/>
      <c r="K511" s="1"/>
      <c r="L511" s="114"/>
      <c r="M511" s="1"/>
      <c r="N511" s="128"/>
      <c r="O511" s="125"/>
      <c r="P511" s="1"/>
      <c r="Q511" s="126"/>
      <c r="R511" s="126"/>
      <c r="S511" s="126"/>
      <c r="T511" s="126"/>
      <c r="U511" s="126"/>
      <c r="V511" s="1"/>
      <c r="W511" s="1"/>
      <c r="X511" s="114"/>
      <c r="Y511" s="92"/>
      <c r="Z511" s="92"/>
      <c r="AA511" s="92"/>
      <c r="AB511" s="92"/>
      <c r="AC511" s="92"/>
      <c r="AD511" s="92"/>
      <c r="AE511" s="92"/>
      <c r="AF511" s="92"/>
      <c r="AG511" s="92"/>
    </row>
    <row r="512" ht="24.75" customHeight="1">
      <c r="A512" s="91"/>
      <c r="B512" s="129"/>
      <c r="C512" s="130"/>
      <c r="D512" s="130"/>
      <c r="E512" s="130"/>
      <c r="F512" s="130"/>
      <c r="G512" s="130"/>
      <c r="H512" s="130"/>
      <c r="I512" s="130"/>
      <c r="J512" s="130"/>
      <c r="K512" s="130"/>
      <c r="L512" s="131"/>
      <c r="M512" s="1"/>
      <c r="N512" s="129"/>
      <c r="O512" s="130"/>
      <c r="P512" s="130"/>
      <c r="Q512" s="130"/>
      <c r="R512" s="130"/>
      <c r="S512" s="130"/>
      <c r="T512" s="130"/>
      <c r="U512" s="130"/>
      <c r="V512" s="130"/>
      <c r="W512" s="130"/>
      <c r="X512" s="131"/>
      <c r="Y512" s="92"/>
      <c r="Z512" s="92"/>
      <c r="AA512" s="92"/>
      <c r="AB512" s="92"/>
      <c r="AC512" s="92"/>
      <c r="AD512" s="92"/>
      <c r="AE512" s="92"/>
      <c r="AF512" s="92"/>
      <c r="AG512" s="92"/>
    </row>
    <row r="513" ht="24.75" customHeight="1">
      <c r="A513" s="9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92"/>
      <c r="Z513" s="92"/>
      <c r="AA513" s="92"/>
      <c r="AB513" s="92"/>
      <c r="AC513" s="92"/>
      <c r="AD513" s="92"/>
      <c r="AE513" s="92"/>
      <c r="AF513" s="92"/>
      <c r="AG513" s="92"/>
    </row>
    <row r="514" ht="24.75" customHeight="1">
      <c r="A514" s="91"/>
      <c r="B514" s="94"/>
      <c r="C514" s="95" t="s">
        <v>67</v>
      </c>
      <c r="D514" s="96"/>
      <c r="E514" s="96"/>
      <c r="F514" s="96"/>
      <c r="G514" s="96"/>
      <c r="H514" s="96"/>
      <c r="I514" s="96"/>
      <c r="J514" s="96"/>
      <c r="K514" s="97" t="s">
        <v>68</v>
      </c>
      <c r="L514" s="98"/>
      <c r="M514" s="1"/>
      <c r="N514" s="94"/>
      <c r="O514" s="95" t="s">
        <v>67</v>
      </c>
      <c r="P514" s="96"/>
      <c r="Q514" s="96"/>
      <c r="R514" s="96"/>
      <c r="S514" s="96"/>
      <c r="T514" s="96"/>
      <c r="U514" s="96"/>
      <c r="V514" s="96"/>
      <c r="W514" s="97" t="s">
        <v>68</v>
      </c>
      <c r="X514" s="98"/>
      <c r="Y514" s="92"/>
      <c r="Z514" s="92"/>
      <c r="AA514" s="92"/>
      <c r="AB514" s="92"/>
      <c r="AC514" s="92"/>
      <c r="AD514" s="92"/>
      <c r="AE514" s="92"/>
      <c r="AF514" s="92"/>
      <c r="AG514" s="92"/>
    </row>
    <row r="515" ht="24.75" customHeight="1">
      <c r="A515" s="102"/>
      <c r="B515" s="103"/>
      <c r="C515" s="104" t="str">
        <f>$AA$66</f>
        <v>F.P.F.M. - Taça São Paulo - 2026</v>
      </c>
      <c r="D515" s="105"/>
      <c r="E515" s="105"/>
      <c r="F515" s="105"/>
      <c r="G515" s="105"/>
      <c r="H515" s="105"/>
      <c r="I515" s="105"/>
      <c r="J515" s="105"/>
      <c r="K515" s="106" t="str">
        <f>$AB$66</f>
        <v>Adulto -3ª Divisão - Círculo Militar</v>
      </c>
      <c r="L515" s="107"/>
      <c r="M515" s="108"/>
      <c r="N515" s="109"/>
      <c r="O515" s="104" t="str">
        <f>$AA$67</f>
        <v>F.P.F.M. - Taça São Paulo - 2026</v>
      </c>
      <c r="P515" s="105"/>
      <c r="Q515" s="105"/>
      <c r="R515" s="105"/>
      <c r="S515" s="105"/>
      <c r="T515" s="105"/>
      <c r="U515" s="105"/>
      <c r="V515" s="105"/>
      <c r="W515" s="106" t="str">
        <f>$AB$67</f>
        <v>Adulto -3ª Divisão - Círculo Militar</v>
      </c>
      <c r="X515" s="107"/>
      <c r="Y515" s="110"/>
      <c r="Z515" s="110"/>
      <c r="AA515" s="110"/>
      <c r="AB515" s="110"/>
      <c r="AC515" s="110"/>
      <c r="AD515" s="110"/>
      <c r="AE515" s="110"/>
      <c r="AF515" s="110"/>
      <c r="AG515" s="110"/>
    </row>
    <row r="516" ht="24.75" customHeight="1">
      <c r="A516" s="91"/>
      <c r="B516" s="111"/>
      <c r="C516" s="112"/>
      <c r="D516" s="112"/>
      <c r="E516" s="113"/>
      <c r="F516" s="113"/>
      <c r="G516" s="113"/>
      <c r="H516" s="113"/>
      <c r="I516" s="113"/>
      <c r="J516" s="1"/>
      <c r="K516" s="1"/>
      <c r="L516" s="114"/>
      <c r="M516" s="1"/>
      <c r="N516" s="111"/>
      <c r="O516" s="112"/>
      <c r="P516" s="112"/>
      <c r="Q516" s="113"/>
      <c r="R516" s="113"/>
      <c r="S516" s="113"/>
      <c r="T516" s="113"/>
      <c r="U516" s="113"/>
      <c r="V516" s="1"/>
      <c r="W516" s="1"/>
      <c r="X516" s="114"/>
      <c r="Y516" s="92"/>
      <c r="Z516" s="92"/>
      <c r="AA516" s="92"/>
      <c r="AB516" s="92"/>
      <c r="AC516" s="92"/>
      <c r="AD516" s="92"/>
      <c r="AE516" s="92"/>
      <c r="AF516" s="92"/>
      <c r="AG516" s="92"/>
    </row>
    <row r="517" ht="24.75" customHeight="1">
      <c r="A517" s="91">
        <v>1.0</v>
      </c>
      <c r="B517" s="111"/>
      <c r="C517" s="115" t="s">
        <v>74</v>
      </c>
      <c r="D517" s="112"/>
      <c r="E517" s="116" t="str">
        <f>$AF$66</f>
        <v> LEO RODRIGUES-SPFC </v>
      </c>
      <c r="F517" s="117"/>
      <c r="G517" s="117"/>
      <c r="H517" s="117"/>
      <c r="I517" s="118"/>
      <c r="J517" s="1"/>
      <c r="K517" s="1"/>
      <c r="L517" s="114"/>
      <c r="M517" s="1"/>
      <c r="N517" s="111"/>
      <c r="O517" s="115" t="s">
        <v>74</v>
      </c>
      <c r="P517" s="112"/>
      <c r="Q517" s="116" t="str">
        <f>$AF$67</f>
        <v> DIEGO BANFI-SPFC </v>
      </c>
      <c r="R517" s="117"/>
      <c r="S517" s="117"/>
      <c r="T517" s="117"/>
      <c r="U517" s="118"/>
      <c r="V517" s="1"/>
      <c r="W517" s="1"/>
      <c r="X517" s="114"/>
      <c r="Y517" s="92"/>
      <c r="Z517" s="92"/>
      <c r="AA517" s="92"/>
      <c r="AB517" s="92"/>
      <c r="AC517" s="92"/>
      <c r="AD517" s="92"/>
      <c r="AE517" s="92"/>
      <c r="AF517" s="92"/>
      <c r="AG517" s="92"/>
    </row>
    <row r="518" ht="24.75" customHeight="1">
      <c r="A518" s="91">
        <v>1.0</v>
      </c>
      <c r="B518" s="111"/>
      <c r="C518" s="119">
        <f>$AC$66</f>
        <v>1</v>
      </c>
      <c r="D518" s="120"/>
      <c r="E518" s="121"/>
      <c r="F518" s="122"/>
      <c r="G518" s="122"/>
      <c r="H518" s="122"/>
      <c r="I518" s="123"/>
      <c r="J518" s="1"/>
      <c r="K518" s="124"/>
      <c r="L518" s="114"/>
      <c r="M518" s="1"/>
      <c r="N518" s="111"/>
      <c r="O518" s="119">
        <f>$AC$67</f>
        <v>1</v>
      </c>
      <c r="P518" s="120"/>
      <c r="Q518" s="121"/>
      <c r="R518" s="122"/>
      <c r="S518" s="122"/>
      <c r="T518" s="122"/>
      <c r="U518" s="123"/>
      <c r="V518" s="1"/>
      <c r="W518" s="124"/>
      <c r="X518" s="114"/>
      <c r="Y518" s="92"/>
      <c r="Z518" s="92"/>
      <c r="AA518" s="92"/>
      <c r="AB518" s="92"/>
      <c r="AC518" s="92"/>
      <c r="AD518" s="92"/>
      <c r="AE518" s="92"/>
      <c r="AF518" s="92"/>
      <c r="AG518" s="92"/>
    </row>
    <row r="519" ht="24.75" customHeight="1">
      <c r="A519" s="91"/>
      <c r="B519" s="111"/>
      <c r="C519" s="125"/>
      <c r="D519" s="120"/>
      <c r="E519" s="126"/>
      <c r="F519" s="126"/>
      <c r="G519" s="126"/>
      <c r="H519" s="126"/>
      <c r="I519" s="126"/>
      <c r="J519" s="1"/>
      <c r="K519" s="127"/>
      <c r="L519" s="114"/>
      <c r="M519" s="1"/>
      <c r="N519" s="111"/>
      <c r="O519" s="125"/>
      <c r="P519" s="120"/>
      <c r="Q519" s="126"/>
      <c r="R519" s="126"/>
      <c r="S519" s="126"/>
      <c r="T519" s="126"/>
      <c r="U519" s="126"/>
      <c r="V519" s="1"/>
      <c r="W519" s="127"/>
      <c r="X519" s="114"/>
      <c r="Y519" s="92"/>
      <c r="Z519" s="92"/>
      <c r="AA519" s="92"/>
      <c r="AB519" s="92"/>
      <c r="AC519" s="92"/>
      <c r="AD519" s="92"/>
      <c r="AE519" s="92"/>
      <c r="AF519" s="92"/>
      <c r="AG519" s="92"/>
    </row>
    <row r="520" ht="24.75" customHeight="1">
      <c r="A520" s="91"/>
      <c r="B520" s="111"/>
      <c r="C520" s="1"/>
      <c r="D520" s="120"/>
      <c r="E520" s="126"/>
      <c r="F520" s="126"/>
      <c r="G520" s="126"/>
      <c r="H520" s="126"/>
      <c r="I520" s="126"/>
      <c r="J520" s="1"/>
      <c r="K520" s="125"/>
      <c r="L520" s="114"/>
      <c r="M520" s="1"/>
      <c r="N520" s="111"/>
      <c r="O520" s="1"/>
      <c r="P520" s="120"/>
      <c r="Q520" s="126"/>
      <c r="R520" s="126"/>
      <c r="S520" s="126"/>
      <c r="T520" s="126"/>
      <c r="U520" s="126"/>
      <c r="V520" s="1"/>
      <c r="W520" s="125"/>
      <c r="X520" s="114"/>
      <c r="Y520" s="92"/>
      <c r="Z520" s="92"/>
      <c r="AA520" s="92"/>
      <c r="AB520" s="92"/>
      <c r="AC520" s="92"/>
      <c r="AD520" s="92"/>
      <c r="AE520" s="92"/>
      <c r="AF520" s="92"/>
      <c r="AG520" s="92"/>
    </row>
    <row r="521" ht="24.75" customHeight="1">
      <c r="A521" s="91"/>
      <c r="B521" s="111"/>
      <c r="C521" s="115" t="s">
        <v>75</v>
      </c>
      <c r="D521" s="120"/>
      <c r="E521" s="126"/>
      <c r="F521" s="126"/>
      <c r="G521" s="126"/>
      <c r="H521" s="126"/>
      <c r="I521" s="126"/>
      <c r="J521" s="1"/>
      <c r="K521" s="1"/>
      <c r="L521" s="114"/>
      <c r="M521" s="1"/>
      <c r="N521" s="111"/>
      <c r="O521" s="115" t="s">
        <v>75</v>
      </c>
      <c r="P521" s="120"/>
      <c r="Q521" s="126"/>
      <c r="R521" s="126"/>
      <c r="S521" s="126"/>
      <c r="T521" s="126"/>
      <c r="U521" s="126"/>
      <c r="V521" s="1"/>
      <c r="W521" s="1"/>
      <c r="X521" s="114"/>
      <c r="Y521" s="92"/>
      <c r="Z521" s="92"/>
      <c r="AA521" s="92"/>
      <c r="AB521" s="92"/>
      <c r="AC521" s="92"/>
      <c r="AD521" s="92"/>
      <c r="AE521" s="92"/>
      <c r="AF521" s="92"/>
      <c r="AG521" s="92"/>
    </row>
    <row r="522" ht="24.75" customHeight="1">
      <c r="A522" s="91"/>
      <c r="B522" s="128"/>
      <c r="C522" s="119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14"/>
      <c r="M522" s="1"/>
      <c r="N522" s="128"/>
      <c r="O522" s="119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14"/>
      <c r="Y522" s="92"/>
      <c r="Z522" s="92"/>
      <c r="AA522" s="92"/>
      <c r="AB522" s="92"/>
      <c r="AC522" s="92"/>
      <c r="AD522" s="92"/>
      <c r="AE522" s="92"/>
      <c r="AF522" s="92"/>
      <c r="AG522" s="92"/>
    </row>
    <row r="523" ht="24.75" customHeight="1">
      <c r="A523" s="91">
        <v>1.0</v>
      </c>
      <c r="B523" s="128"/>
      <c r="C523" s="125"/>
      <c r="D523" s="1"/>
      <c r="E523" s="116" t="str">
        <f>$AG$66</f>
        <v> FRANCISCO JR-SEP </v>
      </c>
      <c r="F523" s="117"/>
      <c r="G523" s="117"/>
      <c r="H523" s="117"/>
      <c r="I523" s="118"/>
      <c r="J523" s="1"/>
      <c r="K523" s="1"/>
      <c r="L523" s="114"/>
      <c r="M523" s="1"/>
      <c r="N523" s="128"/>
      <c r="O523" s="125"/>
      <c r="P523" s="1"/>
      <c r="Q523" s="116" t="str">
        <f>$AG$67</f>
        <v> DI CICCO-SEP </v>
      </c>
      <c r="R523" s="117"/>
      <c r="S523" s="117"/>
      <c r="T523" s="117"/>
      <c r="U523" s="118"/>
      <c r="V523" s="1"/>
      <c r="W523" s="1"/>
      <c r="X523" s="114"/>
      <c r="Y523" s="92"/>
      <c r="Z523" s="92"/>
      <c r="AA523" s="92"/>
      <c r="AB523" s="92"/>
      <c r="AC523" s="92"/>
      <c r="AD523" s="92"/>
      <c r="AE523" s="92"/>
      <c r="AF523" s="92"/>
      <c r="AG523" s="92"/>
    </row>
    <row r="524" ht="24.75" customHeight="1">
      <c r="A524" s="91">
        <v>1.0</v>
      </c>
      <c r="B524" s="128"/>
      <c r="C524" s="1"/>
      <c r="D524" s="1"/>
      <c r="E524" s="121"/>
      <c r="F524" s="122"/>
      <c r="G524" s="122"/>
      <c r="H524" s="122"/>
      <c r="I524" s="123"/>
      <c r="J524" s="1"/>
      <c r="K524" s="124"/>
      <c r="L524" s="114"/>
      <c r="M524" s="1"/>
      <c r="N524" s="128"/>
      <c r="O524" s="1"/>
      <c r="P524" s="1"/>
      <c r="Q524" s="121"/>
      <c r="R524" s="122"/>
      <c r="S524" s="122"/>
      <c r="T524" s="122"/>
      <c r="U524" s="123"/>
      <c r="V524" s="1"/>
      <c r="W524" s="124"/>
      <c r="X524" s="114"/>
      <c r="Y524" s="92"/>
      <c r="Z524" s="92"/>
      <c r="AA524" s="92"/>
      <c r="AB524" s="92"/>
      <c r="AC524" s="92"/>
      <c r="AD524" s="92"/>
      <c r="AE524" s="92"/>
      <c r="AF524" s="92"/>
      <c r="AG524" s="92"/>
    </row>
    <row r="525" ht="24.75" customHeight="1">
      <c r="A525" s="91"/>
      <c r="B525" s="128"/>
      <c r="C525" s="115" t="s">
        <v>71</v>
      </c>
      <c r="D525" s="1"/>
      <c r="E525" s="126"/>
      <c r="F525" s="126"/>
      <c r="G525" s="126"/>
      <c r="H525" s="126"/>
      <c r="I525" s="126"/>
      <c r="J525" s="1"/>
      <c r="K525" s="127"/>
      <c r="L525" s="114"/>
      <c r="M525" s="1"/>
      <c r="N525" s="128"/>
      <c r="O525" s="115" t="s">
        <v>71</v>
      </c>
      <c r="P525" s="1"/>
      <c r="Q525" s="126"/>
      <c r="R525" s="126"/>
      <c r="S525" s="126"/>
      <c r="T525" s="126"/>
      <c r="U525" s="126"/>
      <c r="V525" s="1"/>
      <c r="W525" s="127"/>
      <c r="X525" s="114"/>
      <c r="Y525" s="92"/>
      <c r="Z525" s="92"/>
      <c r="AA525" s="92"/>
      <c r="AB525" s="92"/>
      <c r="AC525" s="92"/>
      <c r="AD525" s="92"/>
      <c r="AE525" s="92"/>
      <c r="AF525" s="92"/>
      <c r="AG525" s="92"/>
    </row>
    <row r="526" ht="24.75" customHeight="1">
      <c r="A526" s="91"/>
      <c r="B526" s="128"/>
      <c r="C526" s="119">
        <f>$AE$66</f>
        <v>5</v>
      </c>
      <c r="D526" s="1"/>
      <c r="E526" s="126"/>
      <c r="F526" s="126"/>
      <c r="G526" s="126"/>
      <c r="H526" s="126"/>
      <c r="I526" s="126"/>
      <c r="J526" s="1"/>
      <c r="K526" s="125"/>
      <c r="L526" s="114"/>
      <c r="M526" s="1"/>
      <c r="N526" s="128"/>
      <c r="O526" s="119">
        <f>$AE$67</f>
        <v>6</v>
      </c>
      <c r="P526" s="1"/>
      <c r="Q526" s="126"/>
      <c r="R526" s="126"/>
      <c r="S526" s="126"/>
      <c r="T526" s="126"/>
      <c r="U526" s="126"/>
      <c r="V526" s="1"/>
      <c r="W526" s="125"/>
      <c r="X526" s="114"/>
      <c r="Y526" s="92"/>
      <c r="Z526" s="92"/>
      <c r="AA526" s="92"/>
      <c r="AB526" s="92"/>
      <c r="AC526" s="92"/>
      <c r="AD526" s="92"/>
      <c r="AE526" s="92"/>
      <c r="AF526" s="92"/>
      <c r="AG526" s="92"/>
    </row>
    <row r="527" ht="24.75" customHeight="1">
      <c r="A527" s="91"/>
      <c r="B527" s="128"/>
      <c r="C527" s="125"/>
      <c r="D527" s="1"/>
      <c r="E527" s="126"/>
      <c r="F527" s="126"/>
      <c r="G527" s="126"/>
      <c r="H527" s="126"/>
      <c r="I527" s="126"/>
      <c r="J527" s="1"/>
      <c r="K527" s="1"/>
      <c r="L527" s="114"/>
      <c r="M527" s="1"/>
      <c r="N527" s="128"/>
      <c r="O527" s="125"/>
      <c r="P527" s="1"/>
      <c r="Q527" s="126"/>
      <c r="R527" s="126"/>
      <c r="S527" s="126"/>
      <c r="T527" s="126"/>
      <c r="U527" s="126"/>
      <c r="V527" s="1"/>
      <c r="W527" s="1"/>
      <c r="X527" s="114"/>
      <c r="Y527" s="92"/>
      <c r="Z527" s="92"/>
      <c r="AA527" s="92"/>
      <c r="AB527" s="92"/>
      <c r="AC527" s="92"/>
      <c r="AD527" s="92"/>
      <c r="AE527" s="92"/>
      <c r="AF527" s="92"/>
      <c r="AG527" s="92"/>
    </row>
    <row r="528" ht="24.75" customHeight="1">
      <c r="A528" s="91"/>
      <c r="B528" s="129"/>
      <c r="C528" s="130"/>
      <c r="D528" s="130"/>
      <c r="E528" s="130"/>
      <c r="F528" s="130"/>
      <c r="G528" s="130"/>
      <c r="H528" s="130"/>
      <c r="I528" s="130"/>
      <c r="J528" s="130"/>
      <c r="K528" s="130"/>
      <c r="L528" s="131"/>
      <c r="M528" s="1"/>
      <c r="N528" s="129"/>
      <c r="O528" s="130"/>
      <c r="P528" s="130"/>
      <c r="Q528" s="130"/>
      <c r="R528" s="130"/>
      <c r="S528" s="130"/>
      <c r="T528" s="130"/>
      <c r="U528" s="130"/>
      <c r="V528" s="130"/>
      <c r="W528" s="130"/>
      <c r="X528" s="131"/>
      <c r="Y528" s="92"/>
      <c r="Z528" s="92"/>
      <c r="AA528" s="92"/>
      <c r="AB528" s="92"/>
      <c r="AC528" s="92"/>
      <c r="AD528" s="92"/>
      <c r="AE528" s="92"/>
      <c r="AF528" s="92"/>
      <c r="AG528" s="92"/>
    </row>
    <row r="529" ht="19.5" customHeight="1">
      <c r="A529" s="135"/>
      <c r="Y529" s="92"/>
      <c r="Z529" s="92"/>
      <c r="AA529" s="92"/>
      <c r="AB529" s="92"/>
      <c r="AC529" s="92"/>
      <c r="AD529" s="92"/>
      <c r="AE529" s="92"/>
      <c r="AF529" s="92"/>
      <c r="AG529" s="92"/>
    </row>
    <row r="530" ht="19.5" customHeight="1">
      <c r="A530" s="135"/>
      <c r="Y530" s="92"/>
      <c r="Z530" s="92"/>
      <c r="AA530" s="92"/>
      <c r="AB530" s="92"/>
      <c r="AC530" s="92"/>
      <c r="AD530" s="92"/>
      <c r="AE530" s="92"/>
      <c r="AF530" s="92"/>
      <c r="AG530" s="92"/>
    </row>
    <row r="531" ht="19.5" customHeight="1">
      <c r="A531" s="135"/>
      <c r="Y531" s="92"/>
      <c r="Z531" s="92"/>
      <c r="AA531" s="92"/>
      <c r="AB531" s="92"/>
      <c r="AC531" s="92"/>
      <c r="AD531" s="92"/>
      <c r="AE531" s="92"/>
      <c r="AF531" s="92"/>
      <c r="AG531" s="92"/>
    </row>
    <row r="532" ht="19.5" customHeight="1">
      <c r="A532" s="135"/>
      <c r="Y532" s="92"/>
      <c r="Z532" s="92"/>
      <c r="AA532" s="92"/>
      <c r="AB532" s="92"/>
      <c r="AC532" s="92"/>
      <c r="AD532" s="92"/>
      <c r="AE532" s="92"/>
      <c r="AF532" s="92"/>
      <c r="AG532" s="92"/>
    </row>
    <row r="533" ht="19.5" customHeight="1">
      <c r="A533" s="135"/>
      <c r="Y533" s="92"/>
      <c r="Z533" s="92"/>
      <c r="AA533" s="92"/>
      <c r="AB533" s="92"/>
      <c r="AC533" s="92"/>
      <c r="AD533" s="92"/>
      <c r="AE533" s="92"/>
      <c r="AF533" s="92"/>
      <c r="AG533" s="92"/>
    </row>
    <row r="534" ht="19.5" customHeight="1">
      <c r="A534" s="135"/>
      <c r="Y534" s="92"/>
      <c r="Z534" s="92"/>
      <c r="AA534" s="92"/>
      <c r="AB534" s="92"/>
      <c r="AC534" s="92"/>
      <c r="AD534" s="92"/>
      <c r="AE534" s="92"/>
      <c r="AF534" s="92"/>
      <c r="AG534" s="92"/>
    </row>
    <row r="535" ht="19.5" customHeight="1">
      <c r="A535" s="135"/>
      <c r="Y535" s="92"/>
      <c r="Z535" s="92"/>
      <c r="AA535" s="92"/>
      <c r="AB535" s="92"/>
      <c r="AC535" s="92"/>
      <c r="AD535" s="92"/>
      <c r="AE535" s="92"/>
      <c r="AF535" s="92"/>
      <c r="AG535" s="92"/>
    </row>
    <row r="536" ht="19.5" customHeight="1">
      <c r="A536" s="135"/>
      <c r="Y536" s="92"/>
      <c r="Z536" s="92"/>
      <c r="AA536" s="92"/>
      <c r="AB536" s="92"/>
      <c r="AC536" s="92"/>
      <c r="AD536" s="92"/>
      <c r="AE536" s="92"/>
      <c r="AF536" s="92"/>
      <c r="AG536" s="92"/>
    </row>
    <row r="537" ht="19.5" customHeight="1">
      <c r="A537" s="135"/>
      <c r="Y537" s="92"/>
      <c r="Z537" s="92"/>
      <c r="AA537" s="92"/>
      <c r="AB537" s="92"/>
      <c r="AC537" s="92"/>
      <c r="AD537" s="92"/>
      <c r="AE537" s="92"/>
      <c r="AF537" s="92"/>
      <c r="AG537" s="92"/>
    </row>
    <row r="538" ht="19.5" customHeight="1">
      <c r="A538" s="135"/>
      <c r="Y538" s="92"/>
      <c r="Z538" s="92"/>
      <c r="AA538" s="92"/>
      <c r="AB538" s="92"/>
      <c r="AC538" s="92"/>
      <c r="AD538" s="92"/>
      <c r="AE538" s="92"/>
      <c r="AF538" s="92"/>
      <c r="AG538" s="92"/>
    </row>
    <row r="539" ht="19.5" customHeight="1">
      <c r="A539" s="135"/>
      <c r="Y539" s="92"/>
      <c r="Z539" s="92"/>
      <c r="AA539" s="92"/>
      <c r="AB539" s="92"/>
      <c r="AC539" s="92"/>
      <c r="AD539" s="92"/>
      <c r="AE539" s="92"/>
      <c r="AF539" s="92"/>
      <c r="AG539" s="92"/>
    </row>
    <row r="540" ht="19.5" customHeight="1">
      <c r="A540" s="135"/>
      <c r="Y540" s="92"/>
      <c r="Z540" s="92"/>
      <c r="AA540" s="92"/>
      <c r="AB540" s="92"/>
      <c r="AC540" s="92"/>
      <c r="AD540" s="92"/>
      <c r="AE540" s="92"/>
      <c r="AF540" s="92"/>
      <c r="AG540" s="92"/>
    </row>
    <row r="541" ht="19.5" customHeight="1">
      <c r="A541" s="135"/>
      <c r="Y541" s="92"/>
      <c r="Z541" s="92"/>
      <c r="AA541" s="92"/>
      <c r="AB541" s="92"/>
      <c r="AC541" s="92"/>
      <c r="AD541" s="92"/>
      <c r="AE541" s="92"/>
      <c r="AF541" s="92"/>
      <c r="AG541" s="92"/>
    </row>
    <row r="542" ht="19.5" customHeight="1">
      <c r="A542" s="135"/>
      <c r="Y542" s="92"/>
      <c r="Z542" s="92"/>
      <c r="AA542" s="92"/>
      <c r="AB542" s="92"/>
      <c r="AC542" s="92"/>
      <c r="AD542" s="92"/>
      <c r="AE542" s="92"/>
      <c r="AF542" s="92"/>
      <c r="AG542" s="92"/>
    </row>
    <row r="543" ht="19.5" customHeight="1">
      <c r="A543" s="135"/>
      <c r="Y543" s="92"/>
      <c r="Z543" s="92"/>
      <c r="AA543" s="92"/>
      <c r="AB543" s="92"/>
      <c r="AC543" s="92"/>
      <c r="AD543" s="92"/>
      <c r="AE543" s="92"/>
      <c r="AF543" s="92"/>
      <c r="AG543" s="92"/>
    </row>
    <row r="544" ht="19.5" customHeight="1">
      <c r="A544" s="135"/>
      <c r="Y544" s="92"/>
      <c r="Z544" s="92"/>
      <c r="AA544" s="92"/>
      <c r="AB544" s="92"/>
      <c r="AC544" s="92"/>
      <c r="AD544" s="92"/>
      <c r="AE544" s="92"/>
      <c r="AF544" s="92"/>
      <c r="AG544" s="92"/>
    </row>
    <row r="545" ht="19.5" customHeight="1">
      <c r="A545" s="135"/>
      <c r="Y545" s="92"/>
      <c r="Z545" s="92"/>
      <c r="AA545" s="92"/>
      <c r="AB545" s="92"/>
      <c r="AC545" s="92"/>
      <c r="AD545" s="92"/>
      <c r="AE545" s="92"/>
      <c r="AF545" s="92"/>
      <c r="AG545" s="92"/>
    </row>
    <row r="546" ht="19.5" customHeight="1">
      <c r="A546" s="135"/>
      <c r="Y546" s="92"/>
      <c r="Z546" s="92"/>
      <c r="AA546" s="92"/>
      <c r="AB546" s="92"/>
      <c r="AC546" s="92"/>
      <c r="AD546" s="92"/>
      <c r="AE546" s="92"/>
      <c r="AF546" s="92"/>
      <c r="AG546" s="92"/>
    </row>
    <row r="547" ht="19.5" customHeight="1">
      <c r="A547" s="135"/>
      <c r="Y547" s="92"/>
      <c r="Z547" s="92"/>
      <c r="AA547" s="92"/>
      <c r="AB547" s="92"/>
      <c r="AC547" s="92"/>
      <c r="AD547" s="92"/>
      <c r="AE547" s="92"/>
      <c r="AF547" s="92"/>
      <c r="AG547" s="92"/>
    </row>
    <row r="548" ht="19.5" customHeight="1">
      <c r="A548" s="135"/>
      <c r="Y548" s="92"/>
      <c r="Z548" s="92"/>
      <c r="AA548" s="92"/>
      <c r="AB548" s="92"/>
      <c r="AC548" s="92"/>
      <c r="AD548" s="92"/>
      <c r="AE548" s="92"/>
      <c r="AF548" s="92"/>
      <c r="AG548" s="92"/>
    </row>
    <row r="549" ht="19.5" customHeight="1">
      <c r="A549" s="135"/>
      <c r="Y549" s="92"/>
      <c r="Z549" s="92"/>
      <c r="AA549" s="92"/>
      <c r="AB549" s="92"/>
      <c r="AC549" s="92"/>
      <c r="AD549" s="92"/>
      <c r="AE549" s="92"/>
      <c r="AF549" s="92"/>
      <c r="AG549" s="92"/>
    </row>
    <row r="550" ht="19.5" customHeight="1">
      <c r="A550" s="135"/>
      <c r="Y550" s="92"/>
      <c r="Z550" s="92"/>
      <c r="AA550" s="92"/>
      <c r="AB550" s="92"/>
      <c r="AC550" s="92"/>
      <c r="AD550" s="92"/>
      <c r="AE550" s="92"/>
      <c r="AF550" s="92"/>
      <c r="AG550" s="92"/>
    </row>
    <row r="551" ht="19.5" customHeight="1">
      <c r="A551" s="135"/>
      <c r="Y551" s="92"/>
      <c r="Z551" s="92"/>
      <c r="AA551" s="92"/>
      <c r="AB551" s="92"/>
      <c r="AC551" s="92"/>
      <c r="AD551" s="92"/>
      <c r="AE551" s="92"/>
      <c r="AF551" s="92"/>
      <c r="AG551" s="92"/>
    </row>
    <row r="552" ht="19.5" customHeight="1">
      <c r="A552" s="135"/>
      <c r="Y552" s="92"/>
      <c r="Z552" s="92"/>
      <c r="AA552" s="92"/>
      <c r="AB552" s="92"/>
      <c r="AC552" s="92"/>
      <c r="AD552" s="92"/>
      <c r="AE552" s="92"/>
      <c r="AF552" s="92"/>
      <c r="AG552" s="92"/>
    </row>
    <row r="553" ht="19.5" customHeight="1">
      <c r="A553" s="135"/>
      <c r="Y553" s="92"/>
      <c r="Z553" s="92"/>
      <c r="AA553" s="92"/>
      <c r="AB553" s="92"/>
      <c r="AC553" s="92"/>
      <c r="AD553" s="92"/>
      <c r="AE553" s="92"/>
      <c r="AF553" s="92"/>
      <c r="AG553" s="92"/>
    </row>
    <row r="554" ht="19.5" customHeight="1">
      <c r="A554" s="135"/>
      <c r="Y554" s="92"/>
      <c r="Z554" s="92"/>
      <c r="AA554" s="92"/>
      <c r="AB554" s="92"/>
      <c r="AC554" s="92"/>
      <c r="AD554" s="92"/>
      <c r="AE554" s="92"/>
      <c r="AF554" s="92"/>
      <c r="AG554" s="92"/>
    </row>
    <row r="555" ht="19.5" customHeight="1">
      <c r="A555" s="135"/>
      <c r="Y555" s="92"/>
      <c r="Z555" s="92"/>
      <c r="AA555" s="92"/>
      <c r="AB555" s="92"/>
      <c r="AC555" s="92"/>
      <c r="AD555" s="92"/>
      <c r="AE555" s="92"/>
      <c r="AF555" s="92"/>
      <c r="AG555" s="92"/>
    </row>
    <row r="556" ht="19.5" customHeight="1">
      <c r="A556" s="135"/>
      <c r="Y556" s="92"/>
      <c r="Z556" s="92"/>
      <c r="AA556" s="92"/>
      <c r="AB556" s="92"/>
      <c r="AC556" s="92"/>
      <c r="AD556" s="92"/>
      <c r="AE556" s="92"/>
      <c r="AF556" s="92"/>
      <c r="AG556" s="92"/>
    </row>
    <row r="557" ht="19.5" customHeight="1">
      <c r="A557" s="135"/>
      <c r="Y557" s="92"/>
      <c r="Z557" s="92"/>
      <c r="AA557" s="92"/>
      <c r="AB557" s="92"/>
      <c r="AC557" s="92"/>
      <c r="AD557" s="92"/>
      <c r="AE557" s="92"/>
      <c r="AF557" s="92"/>
      <c r="AG557" s="92"/>
    </row>
    <row r="558" ht="19.5" customHeight="1">
      <c r="A558" s="135"/>
      <c r="Y558" s="92"/>
      <c r="Z558" s="92"/>
      <c r="AA558" s="92"/>
      <c r="AB558" s="92"/>
      <c r="AC558" s="92"/>
      <c r="AD558" s="92"/>
      <c r="AE558" s="92"/>
      <c r="AF558" s="92"/>
      <c r="AG558" s="92"/>
    </row>
    <row r="559" ht="19.5" customHeight="1">
      <c r="A559" s="135"/>
      <c r="Y559" s="92"/>
      <c r="Z559" s="92"/>
      <c r="AA559" s="92"/>
      <c r="AB559" s="92"/>
      <c r="AC559" s="92"/>
      <c r="AD559" s="92"/>
      <c r="AE559" s="92"/>
      <c r="AF559" s="92"/>
      <c r="AG559" s="92"/>
    </row>
    <row r="560" ht="19.5" customHeight="1">
      <c r="A560" s="135"/>
      <c r="Y560" s="92"/>
      <c r="Z560" s="92"/>
      <c r="AA560" s="92"/>
      <c r="AB560" s="92"/>
      <c r="AC560" s="92"/>
      <c r="AD560" s="92"/>
      <c r="AE560" s="92"/>
      <c r="AF560" s="92"/>
      <c r="AG560" s="92"/>
    </row>
    <row r="561" ht="19.5" customHeight="1">
      <c r="A561" s="135"/>
      <c r="Y561" s="92"/>
      <c r="Z561" s="92"/>
      <c r="AA561" s="92"/>
      <c r="AB561" s="92"/>
      <c r="AC561" s="92"/>
      <c r="AD561" s="92"/>
      <c r="AE561" s="92"/>
      <c r="AF561" s="92"/>
      <c r="AG561" s="92"/>
    </row>
    <row r="562" ht="19.5" customHeight="1">
      <c r="A562" s="135"/>
      <c r="Y562" s="92"/>
      <c r="Z562" s="92"/>
      <c r="AA562" s="92"/>
      <c r="AB562" s="92"/>
      <c r="AC562" s="92"/>
      <c r="AD562" s="92"/>
      <c r="AE562" s="92"/>
      <c r="AF562" s="92"/>
      <c r="AG562" s="92"/>
    </row>
    <row r="563" ht="19.5" customHeight="1">
      <c r="A563" s="135"/>
      <c r="Y563" s="92"/>
      <c r="Z563" s="92"/>
      <c r="AA563" s="92"/>
      <c r="AB563" s="92"/>
      <c r="AC563" s="92"/>
      <c r="AD563" s="92"/>
      <c r="AE563" s="92"/>
      <c r="AF563" s="92"/>
      <c r="AG563" s="92"/>
    </row>
    <row r="564" ht="19.5" customHeight="1">
      <c r="A564" s="135"/>
      <c r="Y564" s="92"/>
      <c r="Z564" s="92"/>
      <c r="AA564" s="92"/>
      <c r="AB564" s="92"/>
      <c r="AC564" s="92"/>
      <c r="AD564" s="92"/>
      <c r="AE564" s="92"/>
      <c r="AF564" s="92"/>
      <c r="AG564" s="92"/>
    </row>
    <row r="565" ht="19.5" customHeight="1">
      <c r="A565" s="135"/>
      <c r="Y565" s="92"/>
      <c r="Z565" s="92"/>
      <c r="AA565" s="92"/>
      <c r="AB565" s="92"/>
      <c r="AC565" s="92"/>
      <c r="AD565" s="92"/>
      <c r="AE565" s="92"/>
      <c r="AF565" s="92"/>
      <c r="AG565" s="92"/>
    </row>
    <row r="566" ht="19.5" customHeight="1">
      <c r="A566" s="135"/>
      <c r="Y566" s="92"/>
      <c r="Z566" s="92"/>
      <c r="AA566" s="92"/>
      <c r="AB566" s="92"/>
      <c r="AC566" s="92"/>
      <c r="AD566" s="92"/>
      <c r="AE566" s="92"/>
      <c r="AF566" s="92"/>
      <c r="AG566" s="92"/>
    </row>
    <row r="567" ht="19.5" customHeight="1">
      <c r="A567" s="135"/>
      <c r="Y567" s="92"/>
      <c r="Z567" s="92"/>
      <c r="AA567" s="92"/>
      <c r="AB567" s="92"/>
      <c r="AC567" s="92"/>
      <c r="AD567" s="92"/>
      <c r="AE567" s="92"/>
      <c r="AF567" s="92"/>
      <c r="AG567" s="92"/>
    </row>
    <row r="568" ht="19.5" customHeight="1">
      <c r="A568" s="135"/>
      <c r="Y568" s="92"/>
      <c r="Z568" s="92"/>
      <c r="AA568" s="92"/>
      <c r="AB568" s="92"/>
      <c r="AC568" s="92"/>
      <c r="AD568" s="92"/>
      <c r="AE568" s="92"/>
      <c r="AF568" s="92"/>
      <c r="AG568" s="92"/>
    </row>
    <row r="569" ht="19.5" customHeight="1">
      <c r="A569" s="135"/>
      <c r="Y569" s="92"/>
      <c r="Z569" s="92"/>
      <c r="AA569" s="92"/>
      <c r="AB569" s="92"/>
      <c r="AC569" s="92"/>
      <c r="AD569" s="92"/>
      <c r="AE569" s="92"/>
      <c r="AF569" s="92"/>
      <c r="AG569" s="92"/>
    </row>
    <row r="570" ht="19.5" customHeight="1">
      <c r="A570" s="135"/>
      <c r="Y570" s="92"/>
      <c r="Z570" s="92"/>
      <c r="AA570" s="92"/>
      <c r="AB570" s="92"/>
      <c r="AC570" s="92"/>
      <c r="AD570" s="92"/>
      <c r="AE570" s="92"/>
      <c r="AF570" s="92"/>
      <c r="AG570" s="92"/>
    </row>
    <row r="571" ht="19.5" customHeight="1">
      <c r="A571" s="135"/>
      <c r="Y571" s="92"/>
      <c r="Z571" s="92"/>
      <c r="AA571" s="92"/>
      <c r="AB571" s="92"/>
      <c r="AC571" s="92"/>
      <c r="AD571" s="92"/>
      <c r="AE571" s="92"/>
      <c r="AF571" s="92"/>
      <c r="AG571" s="92"/>
    </row>
    <row r="572" ht="19.5" customHeight="1">
      <c r="A572" s="135"/>
      <c r="Y572" s="92"/>
      <c r="Z572" s="92"/>
      <c r="AA572" s="92"/>
      <c r="AB572" s="92"/>
      <c r="AC572" s="92"/>
      <c r="AD572" s="92"/>
      <c r="AE572" s="92"/>
      <c r="AF572" s="92"/>
      <c r="AG572" s="92"/>
    </row>
    <row r="573" ht="19.5" customHeight="1">
      <c r="A573" s="135"/>
      <c r="Y573" s="92"/>
      <c r="Z573" s="92"/>
      <c r="AA573" s="92"/>
      <c r="AB573" s="92"/>
      <c r="AC573" s="92"/>
      <c r="AD573" s="92"/>
      <c r="AE573" s="92"/>
      <c r="AF573" s="92"/>
      <c r="AG573" s="92"/>
    </row>
    <row r="574" ht="19.5" customHeight="1">
      <c r="A574" s="135"/>
      <c r="Y574" s="92"/>
      <c r="Z574" s="92"/>
      <c r="AA574" s="92"/>
      <c r="AB574" s="92"/>
      <c r="AC574" s="92"/>
      <c r="AD574" s="92"/>
      <c r="AE574" s="92"/>
      <c r="AF574" s="92"/>
      <c r="AG574" s="92"/>
    </row>
    <row r="575" ht="19.5" customHeight="1">
      <c r="A575" s="135"/>
      <c r="Y575" s="92"/>
      <c r="Z575" s="92"/>
      <c r="AA575" s="92"/>
      <c r="AB575" s="92"/>
      <c r="AC575" s="92"/>
      <c r="AD575" s="92"/>
      <c r="AE575" s="92"/>
      <c r="AF575" s="92"/>
      <c r="AG575" s="92"/>
    </row>
    <row r="576" ht="19.5" customHeight="1">
      <c r="A576" s="135"/>
      <c r="Y576" s="92"/>
      <c r="Z576" s="92"/>
      <c r="AA576" s="92"/>
      <c r="AB576" s="92"/>
      <c r="AC576" s="92"/>
      <c r="AD576" s="92"/>
      <c r="AE576" s="92"/>
      <c r="AF576" s="92"/>
      <c r="AG576" s="92"/>
    </row>
    <row r="577" ht="19.5" customHeight="1">
      <c r="A577" s="135"/>
      <c r="Y577" s="92"/>
      <c r="Z577" s="92"/>
      <c r="AA577" s="92"/>
      <c r="AB577" s="92"/>
      <c r="AC577" s="92"/>
      <c r="AD577" s="92"/>
      <c r="AE577" s="92"/>
      <c r="AF577" s="92"/>
      <c r="AG577" s="92"/>
    </row>
    <row r="578" ht="19.5" customHeight="1">
      <c r="A578" s="135"/>
      <c r="Y578" s="92"/>
      <c r="Z578" s="92"/>
      <c r="AA578" s="92"/>
      <c r="AB578" s="92"/>
      <c r="AC578" s="92"/>
      <c r="AD578" s="92"/>
      <c r="AE578" s="92"/>
      <c r="AF578" s="92"/>
      <c r="AG578" s="92"/>
    </row>
    <row r="579" ht="19.5" customHeight="1">
      <c r="A579" s="135"/>
      <c r="Y579" s="92"/>
      <c r="Z579" s="92"/>
      <c r="AA579" s="92"/>
      <c r="AB579" s="92"/>
      <c r="AC579" s="92"/>
      <c r="AD579" s="92"/>
      <c r="AE579" s="92"/>
      <c r="AF579" s="92"/>
      <c r="AG579" s="92"/>
    </row>
    <row r="580" ht="19.5" customHeight="1">
      <c r="A580" s="135"/>
      <c r="Y580" s="92"/>
      <c r="Z580" s="92"/>
      <c r="AA580" s="92"/>
      <c r="AB580" s="92"/>
      <c r="AC580" s="92"/>
      <c r="AD580" s="92"/>
      <c r="AE580" s="92"/>
      <c r="AF580" s="92"/>
      <c r="AG580" s="92"/>
    </row>
    <row r="581" ht="19.5" customHeight="1">
      <c r="A581" s="135"/>
      <c r="Y581" s="92"/>
      <c r="Z581" s="92"/>
      <c r="AA581" s="92"/>
      <c r="AB581" s="92"/>
      <c r="AC581" s="92"/>
      <c r="AD581" s="92"/>
      <c r="AE581" s="92"/>
      <c r="AF581" s="92"/>
      <c r="AG581" s="92"/>
    </row>
    <row r="582" ht="19.5" customHeight="1">
      <c r="A582" s="135"/>
      <c r="Y582" s="92"/>
      <c r="Z582" s="92"/>
      <c r="AA582" s="92"/>
      <c r="AB582" s="92"/>
      <c r="AC582" s="92"/>
      <c r="AD582" s="92"/>
      <c r="AE582" s="92"/>
      <c r="AF582" s="92"/>
      <c r="AG582" s="92"/>
    </row>
    <row r="583" ht="19.5" customHeight="1">
      <c r="A583" s="135"/>
      <c r="Y583" s="92"/>
      <c r="Z583" s="92"/>
      <c r="AA583" s="92"/>
      <c r="AB583" s="92"/>
      <c r="AC583" s="92"/>
      <c r="AD583" s="92"/>
      <c r="AE583" s="92"/>
      <c r="AF583" s="92"/>
      <c r="AG583" s="92"/>
    </row>
    <row r="584" ht="19.5" customHeight="1">
      <c r="A584" s="135"/>
      <c r="Y584" s="92"/>
      <c r="Z584" s="92"/>
      <c r="AA584" s="92"/>
      <c r="AB584" s="92"/>
      <c r="AC584" s="92"/>
      <c r="AD584" s="92"/>
      <c r="AE584" s="92"/>
      <c r="AF584" s="92"/>
      <c r="AG584" s="92"/>
    </row>
    <row r="585" ht="19.5" customHeight="1">
      <c r="A585" s="135"/>
      <c r="Y585" s="92"/>
      <c r="Z585" s="92"/>
      <c r="AA585" s="92"/>
      <c r="AB585" s="92"/>
      <c r="AC585" s="92"/>
      <c r="AD585" s="92"/>
      <c r="AE585" s="92"/>
      <c r="AF585" s="92"/>
      <c r="AG585" s="92"/>
    </row>
    <row r="586" ht="19.5" customHeight="1">
      <c r="A586" s="135"/>
      <c r="Y586" s="92"/>
      <c r="Z586" s="92"/>
      <c r="AA586" s="92"/>
      <c r="AB586" s="92"/>
      <c r="AC586" s="92"/>
      <c r="AD586" s="92"/>
      <c r="AE586" s="92"/>
      <c r="AF586" s="92"/>
      <c r="AG586" s="92"/>
    </row>
    <row r="587" ht="19.5" customHeight="1">
      <c r="A587" s="135"/>
      <c r="Y587" s="92"/>
      <c r="Z587" s="92"/>
      <c r="AA587" s="92"/>
      <c r="AB587" s="92"/>
      <c r="AC587" s="92"/>
      <c r="AD587" s="92"/>
      <c r="AE587" s="92"/>
      <c r="AF587" s="92"/>
      <c r="AG587" s="92"/>
    </row>
    <row r="588" ht="19.5" customHeight="1">
      <c r="A588" s="135"/>
      <c r="Y588" s="92"/>
      <c r="Z588" s="92"/>
      <c r="AA588" s="92"/>
      <c r="AB588" s="92"/>
      <c r="AC588" s="92"/>
      <c r="AD588" s="92"/>
      <c r="AE588" s="92"/>
      <c r="AF588" s="92"/>
      <c r="AG588" s="92"/>
    </row>
    <row r="589" ht="19.5" customHeight="1">
      <c r="A589" s="135"/>
      <c r="Y589" s="92"/>
      <c r="Z589" s="92"/>
      <c r="AA589" s="92"/>
      <c r="AB589" s="92"/>
      <c r="AC589" s="92"/>
      <c r="AD589" s="92"/>
      <c r="AE589" s="92"/>
      <c r="AF589" s="92"/>
      <c r="AG589" s="92"/>
    </row>
    <row r="590" ht="19.5" customHeight="1">
      <c r="A590" s="135"/>
      <c r="Y590" s="92"/>
      <c r="Z590" s="92"/>
      <c r="AA590" s="92"/>
      <c r="AB590" s="92"/>
      <c r="AC590" s="92"/>
      <c r="AD590" s="92"/>
      <c r="AE590" s="92"/>
      <c r="AF590" s="92"/>
      <c r="AG590" s="92"/>
    </row>
    <row r="591" ht="19.5" customHeight="1">
      <c r="A591" s="135"/>
      <c r="Y591" s="92"/>
      <c r="Z591" s="92"/>
      <c r="AA591" s="92"/>
      <c r="AB591" s="92"/>
      <c r="AC591" s="92"/>
      <c r="AD591" s="92"/>
      <c r="AE591" s="92"/>
      <c r="AF591" s="92"/>
      <c r="AG591" s="92"/>
    </row>
    <row r="592" ht="19.5" customHeight="1">
      <c r="A592" s="135"/>
      <c r="Y592" s="92"/>
      <c r="Z592" s="92"/>
      <c r="AA592" s="92"/>
      <c r="AB592" s="92"/>
      <c r="AC592" s="92"/>
      <c r="AD592" s="92"/>
      <c r="AE592" s="92"/>
      <c r="AF592" s="92"/>
      <c r="AG592" s="92"/>
    </row>
    <row r="593" ht="19.5" customHeight="1">
      <c r="A593" s="135"/>
      <c r="Y593" s="92"/>
      <c r="Z593" s="92"/>
      <c r="AA593" s="92"/>
      <c r="AB593" s="92"/>
      <c r="AC593" s="92"/>
      <c r="AD593" s="92"/>
      <c r="AE593" s="92"/>
      <c r="AF593" s="92"/>
      <c r="AG593" s="92"/>
    </row>
    <row r="594" ht="19.5" customHeight="1">
      <c r="A594" s="135"/>
      <c r="Y594" s="92"/>
      <c r="Z594" s="92"/>
      <c r="AA594" s="92"/>
      <c r="AB594" s="92"/>
      <c r="AC594" s="92"/>
      <c r="AD594" s="92"/>
      <c r="AE594" s="92"/>
      <c r="AF594" s="92"/>
      <c r="AG594" s="92"/>
    </row>
    <row r="595" ht="19.5" customHeight="1">
      <c r="A595" s="135"/>
      <c r="Y595" s="92"/>
      <c r="Z595" s="92"/>
      <c r="AA595" s="92"/>
      <c r="AB595" s="92"/>
      <c r="AC595" s="92"/>
      <c r="AD595" s="92"/>
      <c r="AE595" s="92"/>
      <c r="AF595" s="92"/>
      <c r="AG595" s="92"/>
    </row>
    <row r="596" ht="19.5" customHeight="1">
      <c r="A596" s="135"/>
      <c r="Y596" s="92"/>
      <c r="Z596" s="92"/>
      <c r="AA596" s="92"/>
      <c r="AB596" s="92"/>
      <c r="AC596" s="92"/>
      <c r="AD596" s="92"/>
      <c r="AE596" s="92"/>
      <c r="AF596" s="92"/>
      <c r="AG596" s="92"/>
    </row>
    <row r="597" ht="19.5" customHeight="1">
      <c r="A597" s="135"/>
      <c r="Y597" s="92"/>
      <c r="Z597" s="92"/>
      <c r="AA597" s="92"/>
      <c r="AB597" s="92"/>
      <c r="AC597" s="92"/>
      <c r="AD597" s="92"/>
      <c r="AE597" s="92"/>
      <c r="AF597" s="92"/>
      <c r="AG597" s="92"/>
    </row>
    <row r="598" ht="19.5" customHeight="1">
      <c r="A598" s="135"/>
      <c r="Y598" s="92"/>
      <c r="Z598" s="92"/>
      <c r="AA598" s="92"/>
      <c r="AB598" s="92"/>
      <c r="AC598" s="92"/>
      <c r="AD598" s="92"/>
      <c r="AE598" s="92"/>
      <c r="AF598" s="92"/>
      <c r="AG598" s="92"/>
    </row>
    <row r="599" ht="19.5" customHeight="1">
      <c r="A599" s="135"/>
      <c r="Y599" s="92"/>
      <c r="Z599" s="92"/>
      <c r="AA599" s="92"/>
      <c r="AB599" s="92"/>
      <c r="AC599" s="92"/>
      <c r="AD599" s="92"/>
      <c r="AE599" s="92"/>
      <c r="AF599" s="92"/>
      <c r="AG599" s="92"/>
    </row>
    <row r="600" ht="19.5" customHeight="1">
      <c r="A600" s="135"/>
      <c r="Y600" s="92"/>
      <c r="Z600" s="92"/>
      <c r="AA600" s="92"/>
      <c r="AB600" s="92"/>
      <c r="AC600" s="92"/>
      <c r="AD600" s="92"/>
      <c r="AE600" s="92"/>
      <c r="AF600" s="92"/>
      <c r="AG600" s="92"/>
    </row>
    <row r="601" ht="19.5" customHeight="1">
      <c r="A601" s="135"/>
      <c r="Y601" s="92"/>
      <c r="Z601" s="92"/>
      <c r="AA601" s="92"/>
      <c r="AB601" s="92"/>
      <c r="AC601" s="92"/>
      <c r="AD601" s="92"/>
      <c r="AE601" s="92"/>
      <c r="AF601" s="92"/>
      <c r="AG601" s="92"/>
    </row>
    <row r="602" ht="19.5" customHeight="1">
      <c r="A602" s="135"/>
      <c r="Y602" s="92"/>
      <c r="Z602" s="92"/>
      <c r="AA602" s="92"/>
      <c r="AB602" s="92"/>
      <c r="AC602" s="92"/>
      <c r="AD602" s="92"/>
      <c r="AE602" s="92"/>
      <c r="AF602" s="92"/>
      <c r="AG602" s="92"/>
    </row>
    <row r="603" ht="19.5" customHeight="1">
      <c r="A603" s="135"/>
      <c r="Y603" s="92"/>
      <c r="Z603" s="92"/>
      <c r="AA603" s="92"/>
      <c r="AB603" s="92"/>
      <c r="AC603" s="92"/>
      <c r="AD603" s="92"/>
      <c r="AE603" s="92"/>
      <c r="AF603" s="92"/>
      <c r="AG603" s="92"/>
    </row>
    <row r="604" ht="19.5" customHeight="1">
      <c r="A604" s="135"/>
      <c r="Y604" s="92"/>
      <c r="Z604" s="92"/>
      <c r="AA604" s="92"/>
      <c r="AB604" s="92"/>
      <c r="AC604" s="92"/>
      <c r="AD604" s="92"/>
      <c r="AE604" s="92"/>
      <c r="AF604" s="92"/>
      <c r="AG604" s="92"/>
    </row>
    <row r="605" ht="19.5" customHeight="1">
      <c r="A605" s="135"/>
      <c r="Y605" s="92"/>
      <c r="Z605" s="92"/>
      <c r="AA605" s="92"/>
      <c r="AB605" s="92"/>
      <c r="AC605" s="92"/>
      <c r="AD605" s="92"/>
      <c r="AE605" s="92"/>
      <c r="AF605" s="92"/>
      <c r="AG605" s="92"/>
    </row>
    <row r="606" ht="19.5" customHeight="1">
      <c r="A606" s="135"/>
      <c r="Y606" s="92"/>
      <c r="Z606" s="92"/>
      <c r="AA606" s="92"/>
      <c r="AB606" s="92"/>
      <c r="AC606" s="92"/>
      <c r="AD606" s="92"/>
      <c r="AE606" s="92"/>
      <c r="AF606" s="92"/>
      <c r="AG606" s="92"/>
    </row>
    <row r="607" ht="19.5" customHeight="1">
      <c r="A607" s="135"/>
      <c r="Y607" s="92"/>
      <c r="Z607" s="92"/>
      <c r="AA607" s="92"/>
      <c r="AB607" s="92"/>
      <c r="AC607" s="92"/>
      <c r="AD607" s="92"/>
      <c r="AE607" s="92"/>
      <c r="AF607" s="92"/>
      <c r="AG607" s="92"/>
    </row>
    <row r="608" ht="19.5" customHeight="1">
      <c r="A608" s="135"/>
      <c r="Y608" s="92"/>
      <c r="Z608" s="92"/>
      <c r="AA608" s="92"/>
      <c r="AB608" s="92"/>
      <c r="AC608" s="92"/>
      <c r="AD608" s="92"/>
      <c r="AE608" s="92"/>
      <c r="AF608" s="92"/>
      <c r="AG608" s="92"/>
    </row>
    <row r="609" ht="19.5" customHeight="1">
      <c r="A609" s="135"/>
      <c r="Y609" s="92"/>
      <c r="Z609" s="92"/>
      <c r="AA609" s="92"/>
      <c r="AB609" s="92"/>
      <c r="AC609" s="92"/>
      <c r="AD609" s="92"/>
      <c r="AE609" s="92"/>
      <c r="AF609" s="92"/>
      <c r="AG609" s="92"/>
    </row>
    <row r="610" ht="19.5" customHeight="1">
      <c r="A610" s="135"/>
      <c r="Y610" s="92"/>
      <c r="Z610" s="92"/>
      <c r="AA610" s="92"/>
      <c r="AB610" s="92"/>
      <c r="AC610" s="92"/>
      <c r="AD610" s="92"/>
      <c r="AE610" s="92"/>
      <c r="AF610" s="92"/>
      <c r="AG610" s="92"/>
    </row>
    <row r="611" ht="19.5" customHeight="1">
      <c r="A611" s="135"/>
      <c r="Y611" s="92"/>
      <c r="Z611" s="92"/>
      <c r="AA611" s="92"/>
      <c r="AB611" s="92"/>
      <c r="AC611" s="92"/>
      <c r="AD611" s="92"/>
      <c r="AE611" s="92"/>
      <c r="AF611" s="92"/>
      <c r="AG611" s="92"/>
    </row>
    <row r="612" ht="19.5" customHeight="1">
      <c r="A612" s="135"/>
      <c r="Y612" s="92"/>
      <c r="Z612" s="92"/>
      <c r="AA612" s="92"/>
      <c r="AB612" s="92"/>
      <c r="AC612" s="92"/>
      <c r="AD612" s="92"/>
      <c r="AE612" s="92"/>
      <c r="AF612" s="92"/>
      <c r="AG612" s="92"/>
    </row>
    <row r="613" ht="19.5" customHeight="1">
      <c r="A613" s="135"/>
      <c r="Y613" s="92"/>
      <c r="Z613" s="92"/>
      <c r="AA613" s="92"/>
      <c r="AB613" s="92"/>
      <c r="AC613" s="92"/>
      <c r="AD613" s="92"/>
      <c r="AE613" s="92"/>
      <c r="AF613" s="92"/>
      <c r="AG613" s="92"/>
    </row>
    <row r="614" ht="19.5" customHeight="1">
      <c r="A614" s="135"/>
      <c r="Y614" s="92"/>
      <c r="Z614" s="92"/>
      <c r="AA614" s="92"/>
      <c r="AB614" s="92"/>
      <c r="AC614" s="92"/>
      <c r="AD614" s="92"/>
      <c r="AE614" s="92"/>
      <c r="AF614" s="92"/>
      <c r="AG614" s="92"/>
    </row>
    <row r="615" ht="19.5" customHeight="1">
      <c r="A615" s="135"/>
      <c r="Y615" s="92"/>
      <c r="Z615" s="92"/>
      <c r="AA615" s="92"/>
      <c r="AB615" s="92"/>
      <c r="AC615" s="92"/>
      <c r="AD615" s="92"/>
      <c r="AE615" s="92"/>
      <c r="AF615" s="92"/>
      <c r="AG615" s="92"/>
    </row>
    <row r="616" ht="19.5" customHeight="1">
      <c r="A616" s="135"/>
      <c r="Y616" s="92"/>
      <c r="Z616" s="92"/>
      <c r="AA616" s="92"/>
      <c r="AB616" s="92"/>
      <c r="AC616" s="92"/>
      <c r="AD616" s="92"/>
      <c r="AE616" s="92"/>
      <c r="AF616" s="92"/>
      <c r="AG616" s="92"/>
    </row>
    <row r="617" ht="19.5" customHeight="1">
      <c r="A617" s="135"/>
      <c r="Y617" s="92"/>
      <c r="Z617" s="92"/>
      <c r="AA617" s="92"/>
      <c r="AB617" s="92"/>
      <c r="AC617" s="92"/>
      <c r="AD617" s="92"/>
      <c r="AE617" s="92"/>
      <c r="AF617" s="92"/>
      <c r="AG617" s="92"/>
    </row>
    <row r="618" ht="19.5" customHeight="1">
      <c r="A618" s="135"/>
      <c r="Y618" s="92"/>
      <c r="Z618" s="92"/>
      <c r="AA618" s="92"/>
      <c r="AB618" s="92"/>
      <c r="AC618" s="92"/>
      <c r="AD618" s="92"/>
      <c r="AE618" s="92"/>
      <c r="AF618" s="92"/>
      <c r="AG618" s="92"/>
    </row>
    <row r="619" ht="19.5" customHeight="1">
      <c r="A619" s="135"/>
      <c r="Y619" s="92"/>
      <c r="Z619" s="92"/>
      <c r="AA619" s="92"/>
      <c r="AB619" s="92"/>
      <c r="AC619" s="92"/>
      <c r="AD619" s="92"/>
      <c r="AE619" s="92"/>
      <c r="AF619" s="92"/>
      <c r="AG619" s="92"/>
    </row>
    <row r="620" ht="19.5" customHeight="1">
      <c r="A620" s="135"/>
      <c r="Y620" s="92"/>
      <c r="Z620" s="92"/>
      <c r="AA620" s="92"/>
      <c r="AB620" s="92"/>
      <c r="AC620" s="92"/>
      <c r="AD620" s="92"/>
      <c r="AE620" s="92"/>
      <c r="AF620" s="92"/>
      <c r="AG620" s="92"/>
    </row>
    <row r="621" ht="19.5" customHeight="1">
      <c r="A621" s="135"/>
      <c r="Y621" s="92"/>
      <c r="Z621" s="92"/>
      <c r="AA621" s="92"/>
      <c r="AB621" s="92"/>
      <c r="AC621" s="92"/>
      <c r="AD621" s="92"/>
      <c r="AE621" s="92"/>
      <c r="AF621" s="92"/>
      <c r="AG621" s="92"/>
    </row>
    <row r="622" ht="19.5" customHeight="1">
      <c r="A622" s="135"/>
      <c r="Y622" s="92"/>
      <c r="Z622" s="92"/>
      <c r="AA622" s="92"/>
      <c r="AB622" s="92"/>
      <c r="AC622" s="92"/>
      <c r="AD622" s="92"/>
      <c r="AE622" s="92"/>
      <c r="AF622" s="92"/>
      <c r="AG622" s="92"/>
    </row>
    <row r="623" ht="19.5" customHeight="1">
      <c r="A623" s="135"/>
      <c r="Y623" s="92"/>
      <c r="Z623" s="92"/>
      <c r="AA623" s="92"/>
      <c r="AB623" s="92"/>
      <c r="AC623" s="92"/>
      <c r="AD623" s="92"/>
      <c r="AE623" s="92"/>
      <c r="AF623" s="92"/>
      <c r="AG623" s="92"/>
    </row>
    <row r="624" ht="19.5" customHeight="1">
      <c r="A624" s="135"/>
      <c r="Y624" s="92"/>
      <c r="Z624" s="92"/>
      <c r="AA624" s="92"/>
      <c r="AB624" s="92"/>
      <c r="AC624" s="92"/>
      <c r="AD624" s="92"/>
      <c r="AE624" s="92"/>
      <c r="AF624" s="92"/>
      <c r="AG624" s="92"/>
    </row>
    <row r="625" ht="19.5" customHeight="1">
      <c r="A625" s="135"/>
      <c r="Y625" s="92"/>
      <c r="Z625" s="92"/>
      <c r="AA625" s="92"/>
      <c r="AB625" s="92"/>
      <c r="AC625" s="92"/>
      <c r="AD625" s="92"/>
      <c r="AE625" s="92"/>
      <c r="AF625" s="92"/>
      <c r="AG625" s="92"/>
    </row>
    <row r="626" ht="19.5" customHeight="1">
      <c r="A626" s="135"/>
      <c r="Y626" s="92"/>
      <c r="Z626" s="92"/>
      <c r="AA626" s="92"/>
      <c r="AB626" s="92"/>
      <c r="AC626" s="92"/>
      <c r="AD626" s="92"/>
      <c r="AE626" s="92"/>
      <c r="AF626" s="92"/>
      <c r="AG626" s="92"/>
    </row>
    <row r="627" ht="19.5" customHeight="1">
      <c r="A627" s="135"/>
      <c r="Y627" s="92"/>
      <c r="Z627" s="92"/>
      <c r="AA627" s="92"/>
      <c r="AB627" s="92"/>
      <c r="AC627" s="92"/>
      <c r="AD627" s="92"/>
      <c r="AE627" s="92"/>
      <c r="AF627" s="92"/>
      <c r="AG627" s="92"/>
    </row>
    <row r="628" ht="19.5" customHeight="1">
      <c r="A628" s="135"/>
      <c r="Y628" s="92"/>
      <c r="Z628" s="92"/>
      <c r="AA628" s="92"/>
      <c r="AB628" s="92"/>
      <c r="AC628" s="92"/>
      <c r="AD628" s="92"/>
      <c r="AE628" s="92"/>
      <c r="AF628" s="92"/>
      <c r="AG628" s="92"/>
    </row>
    <row r="629" ht="19.5" customHeight="1">
      <c r="A629" s="135"/>
      <c r="Y629" s="92"/>
      <c r="Z629" s="92"/>
      <c r="AA629" s="92"/>
      <c r="AB629" s="92"/>
      <c r="AC629" s="92"/>
      <c r="AD629" s="92"/>
      <c r="AE629" s="92"/>
      <c r="AF629" s="92"/>
      <c r="AG629" s="92"/>
    </row>
    <row r="630" ht="19.5" customHeight="1">
      <c r="A630" s="135"/>
      <c r="Y630" s="92"/>
      <c r="Z630" s="92"/>
      <c r="AA630" s="92"/>
      <c r="AB630" s="92"/>
      <c r="AC630" s="92"/>
      <c r="AD630" s="92"/>
      <c r="AE630" s="92"/>
      <c r="AF630" s="92"/>
      <c r="AG630" s="92"/>
    </row>
    <row r="631" ht="19.5" customHeight="1">
      <c r="A631" s="135"/>
      <c r="Y631" s="92"/>
      <c r="Z631" s="92"/>
      <c r="AA631" s="92"/>
      <c r="AB631" s="92"/>
      <c r="AC631" s="92"/>
      <c r="AD631" s="92"/>
      <c r="AE631" s="92"/>
      <c r="AF631" s="92"/>
      <c r="AG631" s="92"/>
    </row>
    <row r="632" ht="19.5" customHeight="1">
      <c r="A632" s="135"/>
      <c r="Y632" s="92"/>
      <c r="Z632" s="92"/>
      <c r="AA632" s="92"/>
      <c r="AB632" s="92"/>
      <c r="AC632" s="92"/>
      <c r="AD632" s="92"/>
      <c r="AE632" s="92"/>
      <c r="AF632" s="92"/>
      <c r="AG632" s="92"/>
    </row>
    <row r="633" ht="19.5" customHeight="1">
      <c r="A633" s="135"/>
      <c r="Y633" s="92"/>
      <c r="Z633" s="92"/>
      <c r="AA633" s="92"/>
      <c r="AB633" s="92"/>
      <c r="AC633" s="92"/>
      <c r="AD633" s="92"/>
      <c r="AE633" s="92"/>
      <c r="AF633" s="92"/>
      <c r="AG633" s="92"/>
    </row>
    <row r="634" ht="19.5" customHeight="1">
      <c r="A634" s="135"/>
      <c r="Y634" s="92"/>
      <c r="Z634" s="92"/>
      <c r="AA634" s="92"/>
      <c r="AB634" s="92"/>
      <c r="AC634" s="92"/>
      <c r="AD634" s="92"/>
      <c r="AE634" s="92"/>
      <c r="AF634" s="92"/>
      <c r="AG634" s="92"/>
    </row>
    <row r="635" ht="19.5" customHeight="1">
      <c r="A635" s="135"/>
      <c r="Y635" s="92"/>
      <c r="Z635" s="92"/>
      <c r="AA635" s="92"/>
      <c r="AB635" s="92"/>
      <c r="AC635" s="92"/>
      <c r="AD635" s="92"/>
      <c r="AE635" s="92"/>
      <c r="AF635" s="92"/>
      <c r="AG635" s="92"/>
    </row>
    <row r="636" ht="19.5" customHeight="1">
      <c r="A636" s="135"/>
      <c r="Y636" s="92"/>
      <c r="Z636" s="92"/>
      <c r="AA636" s="92"/>
      <c r="AB636" s="92"/>
      <c r="AC636" s="92"/>
      <c r="AD636" s="92"/>
      <c r="AE636" s="92"/>
      <c r="AF636" s="92"/>
      <c r="AG636" s="92"/>
    </row>
    <row r="637" ht="19.5" customHeight="1">
      <c r="A637" s="135"/>
      <c r="Y637" s="92"/>
      <c r="Z637" s="92"/>
      <c r="AA637" s="92"/>
      <c r="AB637" s="92"/>
      <c r="AC637" s="92"/>
      <c r="AD637" s="92"/>
      <c r="AE637" s="92"/>
      <c r="AF637" s="92"/>
      <c r="AG637" s="92"/>
    </row>
    <row r="638" ht="19.5" customHeight="1">
      <c r="A638" s="135"/>
      <c r="Y638" s="92"/>
      <c r="Z638" s="92"/>
      <c r="AA638" s="92"/>
      <c r="AB638" s="92"/>
      <c r="AC638" s="92"/>
      <c r="AD638" s="92"/>
      <c r="AE638" s="92"/>
      <c r="AF638" s="92"/>
      <c r="AG638" s="92"/>
    </row>
    <row r="639" ht="19.5" customHeight="1">
      <c r="A639" s="135"/>
      <c r="Y639" s="92"/>
      <c r="Z639" s="92"/>
      <c r="AA639" s="92"/>
      <c r="AB639" s="92"/>
      <c r="AC639" s="92"/>
      <c r="AD639" s="92"/>
      <c r="AE639" s="92"/>
      <c r="AF639" s="92"/>
      <c r="AG639" s="92"/>
    </row>
    <row r="640" ht="19.5" customHeight="1">
      <c r="A640" s="135"/>
      <c r="Y640" s="92"/>
      <c r="Z640" s="92"/>
      <c r="AA640" s="92"/>
      <c r="AB640" s="92"/>
      <c r="AC640" s="92"/>
      <c r="AD640" s="92"/>
      <c r="AE640" s="92"/>
      <c r="AF640" s="92"/>
      <c r="AG640" s="92"/>
    </row>
    <row r="641" ht="19.5" customHeight="1">
      <c r="A641" s="135"/>
      <c r="Y641" s="92"/>
      <c r="Z641" s="92"/>
      <c r="AA641" s="92"/>
      <c r="AB641" s="92"/>
      <c r="AC641" s="92"/>
      <c r="AD641" s="92"/>
      <c r="AE641" s="92"/>
      <c r="AF641" s="92"/>
      <c r="AG641" s="92"/>
    </row>
    <row r="642" ht="19.5" customHeight="1">
      <c r="A642" s="135"/>
      <c r="Y642" s="92"/>
      <c r="Z642" s="92"/>
      <c r="AA642" s="92"/>
      <c r="AB642" s="92"/>
      <c r="AC642" s="92"/>
      <c r="AD642" s="92"/>
      <c r="AE642" s="92"/>
      <c r="AF642" s="92"/>
      <c r="AG642" s="92"/>
    </row>
    <row r="643" ht="19.5" customHeight="1">
      <c r="A643" s="135"/>
      <c r="Y643" s="92"/>
      <c r="Z643" s="92"/>
      <c r="AA643" s="92"/>
      <c r="AB643" s="92"/>
      <c r="AC643" s="92"/>
      <c r="AD643" s="92"/>
      <c r="AE643" s="92"/>
      <c r="AF643" s="92"/>
      <c r="AG643" s="92"/>
    </row>
    <row r="644" ht="19.5" customHeight="1">
      <c r="A644" s="135"/>
      <c r="Y644" s="92"/>
      <c r="Z644" s="92"/>
      <c r="AA644" s="92"/>
      <c r="AB644" s="92"/>
      <c r="AC644" s="92"/>
      <c r="AD644" s="92"/>
      <c r="AE644" s="92"/>
      <c r="AF644" s="92"/>
      <c r="AG644" s="92"/>
    </row>
    <row r="645" ht="19.5" customHeight="1">
      <c r="A645" s="135"/>
      <c r="Y645" s="92"/>
      <c r="Z645" s="92"/>
      <c r="AA645" s="92"/>
      <c r="AB645" s="92"/>
      <c r="AC645" s="92"/>
      <c r="AD645" s="92"/>
      <c r="AE645" s="92"/>
      <c r="AF645" s="92"/>
      <c r="AG645" s="92"/>
    </row>
    <row r="646" ht="19.5" customHeight="1">
      <c r="A646" s="135"/>
      <c r="Y646" s="92"/>
      <c r="Z646" s="92"/>
      <c r="AA646" s="92"/>
      <c r="AB646" s="92"/>
      <c r="AC646" s="92"/>
      <c r="AD646" s="92"/>
      <c r="AE646" s="92"/>
      <c r="AF646" s="92"/>
      <c r="AG646" s="92"/>
    </row>
    <row r="647" ht="19.5" customHeight="1">
      <c r="A647" s="135"/>
      <c r="Y647" s="92"/>
      <c r="Z647" s="92"/>
      <c r="AA647" s="92"/>
      <c r="AB647" s="92"/>
      <c r="AC647" s="92"/>
      <c r="AD647" s="92"/>
      <c r="AE647" s="92"/>
      <c r="AF647" s="92"/>
      <c r="AG647" s="92"/>
    </row>
    <row r="648" ht="19.5" customHeight="1">
      <c r="A648" s="135"/>
      <c r="Y648" s="92"/>
      <c r="Z648" s="92"/>
      <c r="AA648" s="92"/>
      <c r="AB648" s="92"/>
      <c r="AC648" s="92"/>
      <c r="AD648" s="92"/>
      <c r="AE648" s="92"/>
      <c r="AF648" s="92"/>
      <c r="AG648" s="92"/>
    </row>
    <row r="649" ht="19.5" customHeight="1">
      <c r="A649" s="135"/>
      <c r="Y649" s="92"/>
      <c r="Z649" s="92"/>
      <c r="AA649" s="92"/>
      <c r="AB649" s="92"/>
      <c r="AC649" s="92"/>
      <c r="AD649" s="92"/>
      <c r="AE649" s="92"/>
      <c r="AF649" s="92"/>
      <c r="AG649" s="92"/>
    </row>
    <row r="650" ht="19.5" customHeight="1">
      <c r="A650" s="135"/>
      <c r="Y650" s="92"/>
      <c r="Z650" s="92"/>
      <c r="AA650" s="92"/>
      <c r="AB650" s="92"/>
      <c r="AC650" s="92"/>
      <c r="AD650" s="92"/>
      <c r="AE650" s="92"/>
      <c r="AF650" s="92"/>
      <c r="AG650" s="92"/>
    </row>
    <row r="651" ht="19.5" customHeight="1">
      <c r="A651" s="135"/>
      <c r="Y651" s="92"/>
      <c r="Z651" s="92"/>
      <c r="AA651" s="92"/>
      <c r="AB651" s="92"/>
      <c r="AC651" s="92"/>
      <c r="AD651" s="92"/>
      <c r="AE651" s="92"/>
      <c r="AF651" s="92"/>
      <c r="AG651" s="92"/>
    </row>
    <row r="652" ht="19.5" customHeight="1">
      <c r="A652" s="135"/>
      <c r="Y652" s="92"/>
      <c r="Z652" s="92"/>
      <c r="AA652" s="92"/>
      <c r="AB652" s="92"/>
      <c r="AC652" s="92"/>
      <c r="AD652" s="92"/>
      <c r="AE652" s="92"/>
      <c r="AF652" s="92"/>
      <c r="AG652" s="92"/>
    </row>
    <row r="653" ht="19.5" customHeight="1">
      <c r="A653" s="135"/>
      <c r="Y653" s="92"/>
      <c r="Z653" s="92"/>
      <c r="AA653" s="92"/>
      <c r="AB653" s="92"/>
      <c r="AC653" s="92"/>
      <c r="AD653" s="92"/>
      <c r="AE653" s="92"/>
      <c r="AF653" s="92"/>
      <c r="AG653" s="92"/>
    </row>
    <row r="654" ht="19.5" customHeight="1">
      <c r="A654" s="135"/>
      <c r="Y654" s="92"/>
      <c r="Z654" s="92"/>
      <c r="AA654" s="92"/>
      <c r="AB654" s="92"/>
      <c r="AC654" s="92"/>
      <c r="AD654" s="92"/>
      <c r="AE654" s="92"/>
      <c r="AF654" s="92"/>
      <c r="AG654" s="92"/>
    </row>
    <row r="655" ht="19.5" customHeight="1">
      <c r="A655" s="135"/>
      <c r="Y655" s="92"/>
      <c r="Z655" s="92"/>
      <c r="AA655" s="92"/>
      <c r="AB655" s="92"/>
      <c r="AC655" s="92"/>
      <c r="AD655" s="92"/>
      <c r="AE655" s="92"/>
      <c r="AF655" s="92"/>
      <c r="AG655" s="92"/>
    </row>
    <row r="656" ht="19.5" customHeight="1">
      <c r="A656" s="135"/>
      <c r="Y656" s="92"/>
      <c r="Z656" s="92"/>
      <c r="AA656" s="92"/>
      <c r="AB656" s="92"/>
      <c r="AC656" s="92"/>
      <c r="AD656" s="92"/>
      <c r="AE656" s="92"/>
      <c r="AF656" s="92"/>
      <c r="AG656" s="92"/>
    </row>
    <row r="657" ht="19.5" customHeight="1">
      <c r="A657" s="135"/>
      <c r="Y657" s="92"/>
      <c r="Z657" s="92"/>
      <c r="AA657" s="92"/>
      <c r="AB657" s="92"/>
      <c r="AC657" s="92"/>
      <c r="AD657" s="92"/>
      <c r="AE657" s="92"/>
      <c r="AF657" s="92"/>
      <c r="AG657" s="92"/>
    </row>
    <row r="658" ht="19.5" customHeight="1">
      <c r="A658" s="135"/>
      <c r="Y658" s="92"/>
      <c r="Z658" s="92"/>
      <c r="AA658" s="92"/>
      <c r="AB658" s="92"/>
      <c r="AC658" s="92"/>
      <c r="AD658" s="92"/>
      <c r="AE658" s="92"/>
      <c r="AF658" s="92"/>
      <c r="AG658" s="92"/>
    </row>
    <row r="659" ht="19.5" customHeight="1">
      <c r="A659" s="135"/>
      <c r="Y659" s="92"/>
      <c r="Z659" s="92"/>
      <c r="AA659" s="92"/>
      <c r="AB659" s="92"/>
      <c r="AC659" s="92"/>
      <c r="AD659" s="92"/>
      <c r="AE659" s="92"/>
      <c r="AF659" s="92"/>
      <c r="AG659" s="92"/>
    </row>
    <row r="660" ht="19.5" customHeight="1">
      <c r="A660" s="135"/>
      <c r="Y660" s="92"/>
      <c r="Z660" s="92"/>
      <c r="AA660" s="92"/>
      <c r="AB660" s="92"/>
      <c r="AC660" s="92"/>
      <c r="AD660" s="92"/>
      <c r="AE660" s="92"/>
      <c r="AF660" s="92"/>
      <c r="AG660" s="92"/>
    </row>
    <row r="661" ht="19.5" customHeight="1">
      <c r="A661" s="135"/>
      <c r="Y661" s="92"/>
      <c r="Z661" s="92"/>
      <c r="AA661" s="92"/>
      <c r="AB661" s="92"/>
      <c r="AC661" s="92"/>
      <c r="AD661" s="92"/>
      <c r="AE661" s="92"/>
      <c r="AF661" s="92"/>
      <c r="AG661" s="92"/>
    </row>
    <row r="662" ht="19.5" customHeight="1">
      <c r="A662" s="135"/>
      <c r="Y662" s="92"/>
      <c r="Z662" s="92"/>
      <c r="AA662" s="92"/>
      <c r="AB662" s="92"/>
      <c r="AC662" s="92"/>
      <c r="AD662" s="92"/>
      <c r="AE662" s="92"/>
      <c r="AF662" s="92"/>
      <c r="AG662" s="92"/>
    </row>
    <row r="663" ht="19.5" customHeight="1">
      <c r="A663" s="135"/>
      <c r="Y663" s="92"/>
      <c r="Z663" s="92"/>
      <c r="AA663" s="92"/>
      <c r="AB663" s="92"/>
      <c r="AC663" s="92"/>
      <c r="AD663" s="92"/>
      <c r="AE663" s="92"/>
      <c r="AF663" s="92"/>
      <c r="AG663" s="92"/>
    </row>
    <row r="664" ht="19.5" customHeight="1">
      <c r="A664" s="135"/>
      <c r="Y664" s="92"/>
      <c r="Z664" s="92"/>
      <c r="AA664" s="92"/>
      <c r="AB664" s="92"/>
      <c r="AC664" s="92"/>
      <c r="AD664" s="92"/>
      <c r="AE664" s="92"/>
      <c r="AF664" s="92"/>
      <c r="AG664" s="92"/>
    </row>
    <row r="665" ht="19.5" customHeight="1">
      <c r="A665" s="135"/>
      <c r="Y665" s="92"/>
      <c r="Z665" s="92"/>
      <c r="AA665" s="92"/>
      <c r="AB665" s="92"/>
      <c r="AC665" s="92"/>
      <c r="AD665" s="92"/>
      <c r="AE665" s="92"/>
      <c r="AF665" s="92"/>
      <c r="AG665" s="92"/>
    </row>
    <row r="666" ht="19.5" customHeight="1">
      <c r="A666" s="135"/>
      <c r="Y666" s="92"/>
      <c r="Z666" s="92"/>
      <c r="AA666" s="92"/>
      <c r="AB666" s="92"/>
      <c r="AC666" s="92"/>
      <c r="AD666" s="92"/>
      <c r="AE666" s="92"/>
      <c r="AF666" s="92"/>
      <c r="AG666" s="92"/>
    </row>
    <row r="667" ht="19.5" customHeight="1">
      <c r="A667" s="135"/>
      <c r="Y667" s="92"/>
      <c r="Z667" s="92"/>
      <c r="AA667" s="92"/>
      <c r="AB667" s="92"/>
      <c r="AC667" s="92"/>
      <c r="AD667" s="92"/>
      <c r="AE667" s="92"/>
      <c r="AF667" s="92"/>
      <c r="AG667" s="92"/>
    </row>
    <row r="668" ht="19.5" customHeight="1">
      <c r="A668" s="135"/>
      <c r="Y668" s="92"/>
      <c r="Z668" s="92"/>
      <c r="AA668" s="92"/>
      <c r="AB668" s="92"/>
      <c r="AC668" s="92"/>
      <c r="AD668" s="92"/>
      <c r="AE668" s="92"/>
      <c r="AF668" s="92"/>
      <c r="AG668" s="92"/>
    </row>
    <row r="669" ht="19.5" customHeight="1">
      <c r="A669" s="135"/>
      <c r="Y669" s="92"/>
      <c r="Z669" s="92"/>
      <c r="AA669" s="92"/>
      <c r="AB669" s="92"/>
      <c r="AC669" s="92"/>
      <c r="AD669" s="92"/>
      <c r="AE669" s="92"/>
      <c r="AF669" s="92"/>
      <c r="AG669" s="92"/>
    </row>
    <row r="670" ht="19.5" customHeight="1">
      <c r="A670" s="135"/>
      <c r="Y670" s="92"/>
      <c r="Z670" s="92"/>
      <c r="AA670" s="92"/>
      <c r="AB670" s="92"/>
      <c r="AC670" s="92"/>
      <c r="AD670" s="92"/>
      <c r="AE670" s="92"/>
      <c r="AF670" s="92"/>
      <c r="AG670" s="92"/>
    </row>
    <row r="671" ht="19.5" customHeight="1">
      <c r="A671" s="135"/>
      <c r="Y671" s="92"/>
      <c r="Z671" s="92"/>
      <c r="AA671" s="92"/>
      <c r="AB671" s="92"/>
      <c r="AC671" s="92"/>
      <c r="AD671" s="92"/>
      <c r="AE671" s="92"/>
      <c r="AF671" s="92"/>
      <c r="AG671" s="92"/>
    </row>
    <row r="672" ht="19.5" customHeight="1">
      <c r="A672" s="135"/>
      <c r="Y672" s="92"/>
      <c r="Z672" s="92"/>
      <c r="AA672" s="92"/>
      <c r="AB672" s="92"/>
      <c r="AC672" s="92"/>
      <c r="AD672" s="92"/>
      <c r="AE672" s="92"/>
      <c r="AF672" s="92"/>
      <c r="AG672" s="92"/>
    </row>
    <row r="673" ht="19.5" customHeight="1">
      <c r="A673" s="135"/>
      <c r="Y673" s="92"/>
      <c r="Z673" s="92"/>
      <c r="AA673" s="92"/>
      <c r="AB673" s="92"/>
      <c r="AC673" s="92"/>
      <c r="AD673" s="92"/>
      <c r="AE673" s="92"/>
      <c r="AF673" s="92"/>
      <c r="AG673" s="92"/>
    </row>
    <row r="674" ht="19.5" customHeight="1">
      <c r="A674" s="135"/>
      <c r="Y674" s="92"/>
      <c r="Z674" s="92"/>
      <c r="AA674" s="92"/>
      <c r="AB674" s="92"/>
      <c r="AC674" s="92"/>
      <c r="AD674" s="92"/>
      <c r="AE674" s="92"/>
      <c r="AF674" s="92"/>
      <c r="AG674" s="92"/>
    </row>
    <row r="675" ht="19.5" customHeight="1">
      <c r="A675" s="135"/>
      <c r="Y675" s="92"/>
      <c r="Z675" s="92"/>
      <c r="AA675" s="92"/>
      <c r="AB675" s="92"/>
      <c r="AC675" s="92"/>
      <c r="AD675" s="92"/>
      <c r="AE675" s="92"/>
      <c r="AF675" s="92"/>
      <c r="AG675" s="92"/>
    </row>
    <row r="676" ht="19.5" customHeight="1">
      <c r="A676" s="135"/>
      <c r="Y676" s="92"/>
      <c r="Z676" s="92"/>
      <c r="AA676" s="92"/>
      <c r="AB676" s="92"/>
      <c r="AC676" s="92"/>
      <c r="AD676" s="92"/>
      <c r="AE676" s="92"/>
      <c r="AF676" s="92"/>
      <c r="AG676" s="92"/>
    </row>
    <row r="677" ht="19.5" customHeight="1">
      <c r="A677" s="135"/>
      <c r="Y677" s="92"/>
      <c r="Z677" s="92"/>
      <c r="AA677" s="92"/>
      <c r="AB677" s="92"/>
      <c r="AC677" s="92"/>
      <c r="AD677" s="92"/>
      <c r="AE677" s="92"/>
      <c r="AF677" s="92"/>
      <c r="AG677" s="92"/>
    </row>
    <row r="678" ht="19.5" customHeight="1">
      <c r="A678" s="135"/>
      <c r="Y678" s="92"/>
      <c r="Z678" s="92"/>
      <c r="AA678" s="92"/>
      <c r="AB678" s="92"/>
      <c r="AC678" s="92"/>
      <c r="AD678" s="92"/>
      <c r="AE678" s="92"/>
      <c r="AF678" s="92"/>
      <c r="AG678" s="92"/>
    </row>
    <row r="679" ht="19.5" customHeight="1">
      <c r="A679" s="135"/>
      <c r="Y679" s="92"/>
      <c r="Z679" s="92"/>
      <c r="AA679" s="92"/>
      <c r="AB679" s="92"/>
      <c r="AC679" s="92"/>
      <c r="AD679" s="92"/>
      <c r="AE679" s="92"/>
      <c r="AF679" s="92"/>
      <c r="AG679" s="92"/>
    </row>
    <row r="680" ht="19.5" customHeight="1">
      <c r="A680" s="135"/>
      <c r="Y680" s="92"/>
      <c r="Z680" s="92"/>
      <c r="AA680" s="92"/>
      <c r="AB680" s="92"/>
      <c r="AC680" s="92"/>
      <c r="AD680" s="92"/>
      <c r="AE680" s="92"/>
      <c r="AF680" s="92"/>
      <c r="AG680" s="92"/>
    </row>
    <row r="681" ht="19.5" customHeight="1">
      <c r="A681" s="135"/>
      <c r="Y681" s="92"/>
      <c r="Z681" s="92"/>
      <c r="AA681" s="92"/>
      <c r="AB681" s="92"/>
      <c r="AC681" s="92"/>
      <c r="AD681" s="92"/>
      <c r="AE681" s="92"/>
      <c r="AF681" s="92"/>
      <c r="AG681" s="92"/>
    </row>
    <row r="682" ht="19.5" customHeight="1">
      <c r="A682" s="135"/>
      <c r="Y682" s="92"/>
      <c r="Z682" s="92"/>
      <c r="AA682" s="92"/>
      <c r="AB682" s="92"/>
      <c r="AC682" s="92"/>
      <c r="AD682" s="92"/>
      <c r="AE682" s="92"/>
      <c r="AF682" s="92"/>
      <c r="AG682" s="92"/>
    </row>
    <row r="683" ht="19.5" customHeight="1">
      <c r="A683" s="135"/>
      <c r="Y683" s="92"/>
      <c r="Z683" s="92"/>
      <c r="AA683" s="92"/>
      <c r="AB683" s="92"/>
      <c r="AC683" s="92"/>
      <c r="AD683" s="92"/>
      <c r="AE683" s="92"/>
      <c r="AF683" s="92"/>
      <c r="AG683" s="92"/>
    </row>
    <row r="684" ht="19.5" customHeight="1">
      <c r="A684" s="135"/>
      <c r="Y684" s="92"/>
      <c r="Z684" s="92"/>
      <c r="AA684" s="92"/>
      <c r="AB684" s="92"/>
      <c r="AC684" s="92"/>
      <c r="AD684" s="92"/>
      <c r="AE684" s="92"/>
      <c r="AF684" s="92"/>
      <c r="AG684" s="92"/>
    </row>
    <row r="685" ht="19.5" customHeight="1">
      <c r="A685" s="135"/>
      <c r="Y685" s="92"/>
      <c r="Z685" s="92"/>
      <c r="AA685" s="92"/>
      <c r="AB685" s="92"/>
      <c r="AC685" s="92"/>
      <c r="AD685" s="92"/>
      <c r="AE685" s="92"/>
      <c r="AF685" s="92"/>
      <c r="AG685" s="92"/>
    </row>
    <row r="686" ht="19.5" customHeight="1">
      <c r="A686" s="135"/>
      <c r="Y686" s="92"/>
      <c r="Z686" s="92"/>
      <c r="AA686" s="92"/>
      <c r="AB686" s="92"/>
      <c r="AC686" s="92"/>
      <c r="AD686" s="92"/>
      <c r="AE686" s="92"/>
      <c r="AF686" s="92"/>
      <c r="AG686" s="92"/>
    </row>
    <row r="687" ht="19.5" customHeight="1">
      <c r="A687" s="135"/>
      <c r="Y687" s="92"/>
      <c r="Z687" s="92"/>
      <c r="AA687" s="92"/>
      <c r="AB687" s="92"/>
      <c r="AC687" s="92"/>
      <c r="AD687" s="92"/>
      <c r="AE687" s="92"/>
      <c r="AF687" s="92"/>
      <c r="AG687" s="92"/>
    </row>
    <row r="688" ht="19.5" customHeight="1">
      <c r="A688" s="135"/>
      <c r="Y688" s="92"/>
      <c r="Z688" s="92"/>
      <c r="AA688" s="92"/>
      <c r="AB688" s="92"/>
      <c r="AC688" s="92"/>
      <c r="AD688" s="92"/>
      <c r="AE688" s="92"/>
      <c r="AF688" s="92"/>
      <c r="AG688" s="92"/>
    </row>
    <row r="689" ht="19.5" customHeight="1">
      <c r="A689" s="135"/>
      <c r="Y689" s="92"/>
      <c r="Z689" s="92"/>
      <c r="AA689" s="92"/>
      <c r="AB689" s="92"/>
      <c r="AC689" s="92"/>
      <c r="AD689" s="92"/>
      <c r="AE689" s="92"/>
      <c r="AF689" s="92"/>
      <c r="AG689" s="92"/>
    </row>
    <row r="690" ht="19.5" customHeight="1">
      <c r="A690" s="135"/>
      <c r="Y690" s="92"/>
      <c r="Z690" s="92"/>
      <c r="AA690" s="92"/>
      <c r="AB690" s="92"/>
      <c r="AC690" s="92"/>
      <c r="AD690" s="92"/>
      <c r="AE690" s="92"/>
      <c r="AF690" s="92"/>
      <c r="AG690" s="92"/>
    </row>
    <row r="691" ht="19.5" customHeight="1">
      <c r="A691" s="135"/>
      <c r="Y691" s="92"/>
      <c r="Z691" s="92"/>
      <c r="AA691" s="92"/>
      <c r="AB691" s="92"/>
      <c r="AC691" s="92"/>
      <c r="AD691" s="92"/>
      <c r="AE691" s="92"/>
      <c r="AF691" s="92"/>
      <c r="AG691" s="92"/>
    </row>
    <row r="692" ht="19.5" customHeight="1">
      <c r="A692" s="135"/>
      <c r="Y692" s="92"/>
      <c r="Z692" s="92"/>
      <c r="AA692" s="92"/>
      <c r="AB692" s="92"/>
      <c r="AC692" s="92"/>
      <c r="AD692" s="92"/>
      <c r="AE692" s="92"/>
      <c r="AF692" s="92"/>
      <c r="AG692" s="92"/>
    </row>
    <row r="693" ht="19.5" customHeight="1">
      <c r="A693" s="135"/>
      <c r="Y693" s="92"/>
      <c r="Z693" s="92"/>
      <c r="AA693" s="92"/>
      <c r="AB693" s="92"/>
      <c r="AC693" s="92"/>
      <c r="AD693" s="92"/>
      <c r="AE693" s="92"/>
      <c r="AF693" s="92"/>
      <c r="AG693" s="92"/>
    </row>
    <row r="694" ht="19.5" customHeight="1">
      <c r="A694" s="135"/>
      <c r="Y694" s="92"/>
      <c r="Z694" s="92"/>
      <c r="AA694" s="92"/>
      <c r="AB694" s="92"/>
      <c r="AC694" s="92"/>
      <c r="AD694" s="92"/>
      <c r="AE694" s="92"/>
      <c r="AF694" s="92"/>
      <c r="AG694" s="92"/>
    </row>
    <row r="695" ht="19.5" customHeight="1">
      <c r="A695" s="135"/>
      <c r="Y695" s="92"/>
      <c r="Z695" s="92"/>
      <c r="AA695" s="92"/>
      <c r="AB695" s="92"/>
      <c r="AC695" s="92"/>
      <c r="AD695" s="92"/>
      <c r="AE695" s="92"/>
      <c r="AF695" s="92"/>
      <c r="AG695" s="92"/>
    </row>
    <row r="696" ht="19.5" customHeight="1">
      <c r="A696" s="135"/>
      <c r="Y696" s="92"/>
      <c r="Z696" s="92"/>
      <c r="AA696" s="92"/>
      <c r="AB696" s="92"/>
      <c r="AC696" s="92"/>
      <c r="AD696" s="92"/>
      <c r="AE696" s="92"/>
      <c r="AF696" s="92"/>
      <c r="AG696" s="92"/>
    </row>
    <row r="697" ht="19.5" customHeight="1">
      <c r="A697" s="135"/>
      <c r="Y697" s="92"/>
      <c r="Z697" s="92"/>
      <c r="AA697" s="92"/>
      <c r="AB697" s="92"/>
      <c r="AC697" s="92"/>
      <c r="AD697" s="92"/>
      <c r="AE697" s="92"/>
      <c r="AF697" s="92"/>
      <c r="AG697" s="92"/>
    </row>
    <row r="698" ht="19.5" customHeight="1">
      <c r="A698" s="135"/>
      <c r="Y698" s="92"/>
      <c r="Z698" s="92"/>
      <c r="AA698" s="92"/>
      <c r="AB698" s="92"/>
      <c r="AC698" s="92"/>
      <c r="AD698" s="92"/>
      <c r="AE698" s="92"/>
      <c r="AF698" s="92"/>
      <c r="AG698" s="92"/>
    </row>
    <row r="699" ht="19.5" customHeight="1">
      <c r="A699" s="135"/>
      <c r="Y699" s="92"/>
      <c r="Z699" s="92"/>
      <c r="AA699" s="92"/>
      <c r="AB699" s="92"/>
      <c r="AC699" s="92"/>
      <c r="AD699" s="92"/>
      <c r="AE699" s="92"/>
      <c r="AF699" s="92"/>
      <c r="AG699" s="92"/>
    </row>
    <row r="700" ht="19.5" customHeight="1">
      <c r="A700" s="135"/>
      <c r="Y700" s="92"/>
      <c r="Z700" s="92"/>
      <c r="AA700" s="92"/>
      <c r="AB700" s="92"/>
      <c r="AC700" s="92"/>
      <c r="AD700" s="92"/>
      <c r="AE700" s="92"/>
      <c r="AF700" s="92"/>
      <c r="AG700" s="92"/>
    </row>
    <row r="701" ht="19.5" customHeight="1">
      <c r="A701" s="135"/>
      <c r="Y701" s="92"/>
      <c r="Z701" s="92"/>
      <c r="AA701" s="92"/>
      <c r="AB701" s="92"/>
      <c r="AC701" s="92"/>
      <c r="AD701" s="92"/>
      <c r="AE701" s="92"/>
      <c r="AF701" s="92"/>
      <c r="AG701" s="92"/>
    </row>
    <row r="702" ht="19.5" customHeight="1">
      <c r="A702" s="135"/>
      <c r="Y702" s="92"/>
      <c r="Z702" s="92"/>
      <c r="AA702" s="92"/>
      <c r="AB702" s="92"/>
      <c r="AC702" s="92"/>
      <c r="AD702" s="92"/>
      <c r="AE702" s="92"/>
      <c r="AF702" s="92"/>
      <c r="AG702" s="92"/>
    </row>
    <row r="703" ht="19.5" customHeight="1">
      <c r="A703" s="135"/>
      <c r="Y703" s="92"/>
      <c r="Z703" s="92"/>
      <c r="AA703" s="92"/>
      <c r="AB703" s="92"/>
      <c r="AC703" s="92"/>
      <c r="AD703" s="92"/>
      <c r="AE703" s="92"/>
      <c r="AF703" s="92"/>
      <c r="AG703" s="92"/>
    </row>
    <row r="704" ht="19.5" customHeight="1">
      <c r="A704" s="135"/>
      <c r="Y704" s="92"/>
      <c r="Z704" s="92"/>
      <c r="AA704" s="92"/>
      <c r="AB704" s="92"/>
      <c r="AC704" s="92"/>
      <c r="AD704" s="92"/>
      <c r="AE704" s="92"/>
      <c r="AF704" s="92"/>
      <c r="AG704" s="92"/>
    </row>
    <row r="705" ht="19.5" customHeight="1">
      <c r="A705" s="135"/>
      <c r="Y705" s="92"/>
      <c r="Z705" s="92"/>
      <c r="AA705" s="92"/>
      <c r="AB705" s="92"/>
      <c r="AC705" s="92"/>
      <c r="AD705" s="92"/>
      <c r="AE705" s="92"/>
      <c r="AF705" s="92"/>
      <c r="AG705" s="92"/>
    </row>
    <row r="706" ht="19.5" customHeight="1">
      <c r="A706" s="135"/>
      <c r="Y706" s="92"/>
      <c r="Z706" s="92"/>
      <c r="AA706" s="92"/>
      <c r="AB706" s="92"/>
      <c r="AC706" s="92"/>
      <c r="AD706" s="92"/>
      <c r="AE706" s="92"/>
      <c r="AF706" s="92"/>
      <c r="AG706" s="92"/>
    </row>
    <row r="707" ht="19.5" customHeight="1">
      <c r="A707" s="135"/>
      <c r="Y707" s="92"/>
      <c r="Z707" s="92"/>
      <c r="AA707" s="92"/>
      <c r="AB707" s="92"/>
      <c r="AC707" s="92"/>
      <c r="AD707" s="92"/>
      <c r="AE707" s="92"/>
      <c r="AF707" s="92"/>
      <c r="AG707" s="92"/>
    </row>
    <row r="708" ht="19.5" customHeight="1">
      <c r="A708" s="135"/>
      <c r="Y708" s="92"/>
      <c r="Z708" s="92"/>
      <c r="AA708" s="92"/>
      <c r="AB708" s="92"/>
      <c r="AC708" s="92"/>
      <c r="AD708" s="92"/>
      <c r="AE708" s="92"/>
      <c r="AF708" s="92"/>
      <c r="AG708" s="92"/>
    </row>
    <row r="709" ht="19.5" customHeight="1">
      <c r="A709" s="135"/>
      <c r="Y709" s="92"/>
      <c r="Z709" s="92"/>
      <c r="AA709" s="92"/>
      <c r="AB709" s="92"/>
      <c r="AC709" s="92"/>
      <c r="AD709" s="92"/>
      <c r="AE709" s="92"/>
      <c r="AF709" s="92"/>
      <c r="AG709" s="92"/>
    </row>
    <row r="710" ht="19.5" customHeight="1">
      <c r="A710" s="135"/>
      <c r="Y710" s="92"/>
      <c r="Z710" s="92"/>
      <c r="AA710" s="92"/>
      <c r="AB710" s="92"/>
      <c r="AC710" s="92"/>
      <c r="AD710" s="92"/>
      <c r="AE710" s="92"/>
      <c r="AF710" s="92"/>
      <c r="AG710" s="92"/>
    </row>
    <row r="711" ht="19.5" customHeight="1">
      <c r="A711" s="135"/>
      <c r="Y711" s="92"/>
      <c r="Z711" s="92"/>
      <c r="AA711" s="92"/>
      <c r="AB711" s="92"/>
      <c r="AC711" s="92"/>
      <c r="AD711" s="92"/>
      <c r="AE711" s="92"/>
      <c r="AF711" s="92"/>
      <c r="AG711" s="92"/>
    </row>
    <row r="712" ht="19.5" customHeight="1">
      <c r="A712" s="135"/>
      <c r="Y712" s="92"/>
      <c r="Z712" s="92"/>
      <c r="AA712" s="92"/>
      <c r="AB712" s="92"/>
      <c r="AC712" s="92"/>
      <c r="AD712" s="92"/>
      <c r="AE712" s="92"/>
      <c r="AF712" s="92"/>
      <c r="AG712" s="92"/>
    </row>
    <row r="713" ht="19.5" customHeight="1">
      <c r="A713" s="135"/>
      <c r="Y713" s="92"/>
      <c r="Z713" s="92"/>
      <c r="AA713" s="92"/>
      <c r="AB713" s="92"/>
      <c r="AC713" s="92"/>
      <c r="AD713" s="92"/>
      <c r="AE713" s="92"/>
      <c r="AF713" s="92"/>
      <c r="AG713" s="92"/>
    </row>
    <row r="714" ht="19.5" customHeight="1">
      <c r="A714" s="135"/>
      <c r="Y714" s="92"/>
      <c r="Z714" s="92"/>
      <c r="AA714" s="92"/>
      <c r="AB714" s="92"/>
      <c r="AC714" s="92"/>
      <c r="AD714" s="92"/>
      <c r="AE714" s="92"/>
      <c r="AF714" s="92"/>
      <c r="AG714" s="92"/>
    </row>
    <row r="715" ht="19.5" customHeight="1">
      <c r="A715" s="135"/>
      <c r="Y715" s="92"/>
      <c r="Z715" s="92"/>
      <c r="AA715" s="92"/>
      <c r="AB715" s="92"/>
      <c r="AC715" s="92"/>
      <c r="AD715" s="92"/>
      <c r="AE715" s="92"/>
      <c r="AF715" s="92"/>
      <c r="AG715" s="92"/>
    </row>
    <row r="716" ht="19.5" customHeight="1">
      <c r="A716" s="135"/>
      <c r="Y716" s="92"/>
      <c r="Z716" s="92"/>
      <c r="AA716" s="92"/>
      <c r="AB716" s="92"/>
      <c r="AC716" s="92"/>
      <c r="AD716" s="92"/>
      <c r="AE716" s="92"/>
      <c r="AF716" s="92"/>
      <c r="AG716" s="92"/>
    </row>
    <row r="717" ht="19.5" customHeight="1">
      <c r="A717" s="135"/>
      <c r="Y717" s="92"/>
      <c r="Z717" s="92"/>
      <c r="AA717" s="92"/>
      <c r="AB717" s="92"/>
      <c r="AC717" s="92"/>
      <c r="AD717" s="92"/>
      <c r="AE717" s="92"/>
      <c r="AF717" s="92"/>
      <c r="AG717" s="92"/>
    </row>
    <row r="718" ht="19.5" customHeight="1">
      <c r="A718" s="135"/>
      <c r="Y718" s="92"/>
      <c r="Z718" s="92"/>
      <c r="AA718" s="92"/>
      <c r="AB718" s="92"/>
      <c r="AC718" s="92"/>
      <c r="AD718" s="92"/>
      <c r="AE718" s="92"/>
      <c r="AF718" s="92"/>
      <c r="AG718" s="92"/>
    </row>
    <row r="719" ht="19.5" customHeight="1">
      <c r="A719" s="135"/>
      <c r="Y719" s="92"/>
      <c r="Z719" s="92"/>
      <c r="AA719" s="92"/>
      <c r="AB719" s="92"/>
      <c r="AC719" s="92"/>
      <c r="AD719" s="92"/>
      <c r="AE719" s="92"/>
      <c r="AF719" s="92"/>
      <c r="AG719" s="92"/>
    </row>
    <row r="720" ht="19.5" customHeight="1">
      <c r="A720" s="135"/>
      <c r="Y720" s="92"/>
      <c r="Z720" s="92"/>
      <c r="AA720" s="92"/>
      <c r="AB720" s="92"/>
      <c r="AC720" s="92"/>
      <c r="AD720" s="92"/>
      <c r="AE720" s="92"/>
      <c r="AF720" s="92"/>
      <c r="AG720" s="92"/>
    </row>
    <row r="721" ht="19.5" customHeight="1">
      <c r="A721" s="135"/>
      <c r="Y721" s="92"/>
      <c r="Z721" s="92"/>
      <c r="AA721" s="92"/>
      <c r="AB721" s="92"/>
      <c r="AC721" s="92"/>
      <c r="AD721" s="92"/>
      <c r="AE721" s="92"/>
      <c r="AF721" s="92"/>
      <c r="AG721" s="92"/>
    </row>
    <row r="722" ht="19.5" customHeight="1">
      <c r="A722" s="135"/>
      <c r="Y722" s="92"/>
      <c r="Z722" s="92"/>
      <c r="AA722" s="92"/>
      <c r="AB722" s="92"/>
      <c r="AC722" s="92"/>
      <c r="AD722" s="92"/>
      <c r="AE722" s="92"/>
      <c r="AF722" s="92"/>
      <c r="AG722" s="92"/>
    </row>
    <row r="723" ht="19.5" customHeight="1">
      <c r="A723" s="135"/>
      <c r="Y723" s="92"/>
      <c r="Z723" s="92"/>
      <c r="AA723" s="92"/>
      <c r="AB723" s="92"/>
      <c r="AC723" s="92"/>
      <c r="AD723" s="92"/>
      <c r="AE723" s="92"/>
      <c r="AF723" s="92"/>
      <c r="AG723" s="92"/>
    </row>
    <row r="724" ht="19.5" customHeight="1">
      <c r="A724" s="135"/>
      <c r="Y724" s="92"/>
      <c r="Z724" s="92"/>
      <c r="AA724" s="92"/>
      <c r="AB724" s="92"/>
      <c r="AC724" s="92"/>
      <c r="AD724" s="92"/>
      <c r="AE724" s="92"/>
      <c r="AF724" s="92"/>
      <c r="AG724" s="92"/>
    </row>
    <row r="725" ht="19.5" customHeight="1">
      <c r="A725" s="135"/>
      <c r="Y725" s="92"/>
      <c r="Z725" s="92"/>
      <c r="AA725" s="92"/>
      <c r="AB725" s="92"/>
      <c r="AC725" s="92"/>
      <c r="AD725" s="92"/>
      <c r="AE725" s="92"/>
      <c r="AF725" s="92"/>
      <c r="AG725" s="92"/>
    </row>
    <row r="726" ht="19.5" customHeight="1">
      <c r="A726" s="135"/>
      <c r="Y726" s="92"/>
      <c r="Z726" s="92"/>
      <c r="AA726" s="92"/>
      <c r="AB726" s="92"/>
      <c r="AC726" s="92"/>
      <c r="AD726" s="92"/>
      <c r="AE726" s="92"/>
      <c r="AF726" s="92"/>
      <c r="AG726" s="92"/>
    </row>
    <row r="727" ht="19.5" customHeight="1">
      <c r="A727" s="135"/>
      <c r="Y727" s="92"/>
      <c r="Z727" s="92"/>
      <c r="AA727" s="92"/>
      <c r="AB727" s="92"/>
      <c r="AC727" s="92"/>
      <c r="AD727" s="92"/>
      <c r="AE727" s="92"/>
      <c r="AF727" s="92"/>
      <c r="AG727" s="92"/>
    </row>
    <row r="728" ht="19.5" customHeight="1">
      <c r="A728" s="135"/>
      <c r="Y728" s="92"/>
      <c r="Z728" s="92"/>
      <c r="AA728" s="92"/>
      <c r="AB728" s="92"/>
      <c r="AC728" s="92"/>
      <c r="AD728" s="92"/>
      <c r="AE728" s="92"/>
      <c r="AF728" s="92"/>
      <c r="AG728" s="92"/>
    </row>
    <row r="729" ht="19.5" customHeight="1">
      <c r="A729" s="135"/>
      <c r="Y729" s="92"/>
      <c r="Z729" s="92"/>
      <c r="AA729" s="92"/>
      <c r="AB729" s="92"/>
      <c r="AC729" s="92"/>
      <c r="AD729" s="92"/>
      <c r="AE729" s="92"/>
      <c r="AF729" s="92"/>
      <c r="AG729" s="92"/>
    </row>
    <row r="730" ht="19.5" customHeight="1">
      <c r="A730" s="135"/>
      <c r="Y730" s="92"/>
      <c r="Z730" s="92"/>
      <c r="AA730" s="92"/>
      <c r="AB730" s="92"/>
      <c r="AC730" s="92"/>
      <c r="AD730" s="92"/>
      <c r="AE730" s="92"/>
      <c r="AF730" s="92"/>
      <c r="AG730" s="92"/>
    </row>
    <row r="731" ht="19.5" customHeight="1">
      <c r="A731" s="135"/>
      <c r="Y731" s="92"/>
      <c r="Z731" s="92"/>
      <c r="AA731" s="92"/>
      <c r="AB731" s="92"/>
      <c r="AC731" s="92"/>
      <c r="AD731" s="92"/>
      <c r="AE731" s="92"/>
      <c r="AF731" s="92"/>
      <c r="AG731" s="92"/>
    </row>
    <row r="732" ht="19.5" customHeight="1">
      <c r="A732" s="135"/>
      <c r="Y732" s="92"/>
      <c r="Z732" s="92"/>
      <c r="AA732" s="92"/>
      <c r="AB732" s="92"/>
      <c r="AC732" s="92"/>
      <c r="AD732" s="92"/>
      <c r="AE732" s="92"/>
      <c r="AF732" s="92"/>
      <c r="AG732" s="92"/>
    </row>
    <row r="733" ht="19.5" customHeight="1">
      <c r="A733" s="135"/>
      <c r="Y733" s="92"/>
      <c r="Z733" s="92"/>
      <c r="AA733" s="92"/>
      <c r="AB733" s="92"/>
      <c r="AC733" s="92"/>
      <c r="AD733" s="92"/>
      <c r="AE733" s="92"/>
      <c r="AF733" s="92"/>
      <c r="AG733" s="92"/>
    </row>
    <row r="734" ht="19.5" customHeight="1">
      <c r="A734" s="135"/>
      <c r="Y734" s="92"/>
      <c r="Z734" s="92"/>
      <c r="AA734" s="92"/>
      <c r="AB734" s="92"/>
      <c r="AC734" s="92"/>
      <c r="AD734" s="92"/>
      <c r="AE734" s="92"/>
      <c r="AF734" s="92"/>
      <c r="AG734" s="92"/>
    </row>
    <row r="735" ht="19.5" customHeight="1">
      <c r="A735" s="135"/>
      <c r="Y735" s="92"/>
      <c r="Z735" s="92"/>
      <c r="AA735" s="92"/>
      <c r="AB735" s="92"/>
      <c r="AC735" s="92"/>
      <c r="AD735" s="92"/>
      <c r="AE735" s="92"/>
      <c r="AF735" s="92"/>
      <c r="AG735" s="92"/>
    </row>
    <row r="736" ht="19.5" customHeight="1">
      <c r="A736" s="135"/>
      <c r="Y736" s="92"/>
      <c r="Z736" s="92"/>
      <c r="AA736" s="92"/>
      <c r="AB736" s="92"/>
      <c r="AC736" s="92"/>
      <c r="AD736" s="92"/>
      <c r="AE736" s="92"/>
      <c r="AF736" s="92"/>
      <c r="AG736" s="92"/>
    </row>
    <row r="737" ht="19.5" customHeight="1">
      <c r="A737" s="135"/>
      <c r="Y737" s="92"/>
      <c r="Z737" s="92"/>
      <c r="AA737" s="92"/>
      <c r="AB737" s="92"/>
      <c r="AC737" s="92"/>
      <c r="AD737" s="92"/>
      <c r="AE737" s="92"/>
      <c r="AF737" s="92"/>
      <c r="AG737" s="92"/>
    </row>
    <row r="738" ht="19.5" customHeight="1">
      <c r="A738" s="135"/>
      <c r="Y738" s="92"/>
      <c r="Z738" s="92"/>
      <c r="AA738" s="92"/>
      <c r="AB738" s="92"/>
      <c r="AC738" s="92"/>
      <c r="AD738" s="92"/>
      <c r="AE738" s="92"/>
      <c r="AF738" s="92"/>
      <c r="AG738" s="92"/>
    </row>
    <row r="739" ht="19.5" customHeight="1">
      <c r="A739" s="135"/>
      <c r="Y739" s="92"/>
      <c r="Z739" s="92"/>
      <c r="AA739" s="92"/>
      <c r="AB739" s="92"/>
      <c r="AC739" s="92"/>
      <c r="AD739" s="92"/>
      <c r="AE739" s="92"/>
      <c r="AF739" s="92"/>
      <c r="AG739" s="92"/>
    </row>
    <row r="740" ht="19.5" customHeight="1">
      <c r="A740" s="135"/>
      <c r="Y740" s="92"/>
      <c r="Z740" s="92"/>
      <c r="AA740" s="92"/>
      <c r="AB740" s="92"/>
      <c r="AC740" s="92"/>
      <c r="AD740" s="92"/>
      <c r="AE740" s="92"/>
      <c r="AF740" s="92"/>
      <c r="AG740" s="92"/>
    </row>
    <row r="741" ht="19.5" customHeight="1">
      <c r="A741" s="135"/>
      <c r="Y741" s="92"/>
      <c r="Z741" s="92"/>
      <c r="AA741" s="92"/>
      <c r="AB741" s="92"/>
      <c r="AC741" s="92"/>
      <c r="AD741" s="92"/>
      <c r="AE741" s="92"/>
      <c r="AF741" s="92"/>
      <c r="AG741" s="92"/>
    </row>
    <row r="742" ht="19.5" customHeight="1">
      <c r="A742" s="135"/>
      <c r="Y742" s="92"/>
      <c r="Z742" s="92"/>
      <c r="AA742" s="92"/>
      <c r="AB742" s="92"/>
      <c r="AC742" s="92"/>
      <c r="AD742" s="92"/>
      <c r="AE742" s="92"/>
      <c r="AF742" s="92"/>
      <c r="AG742" s="92"/>
    </row>
    <row r="743" ht="19.5" customHeight="1">
      <c r="A743" s="135"/>
      <c r="Y743" s="92"/>
      <c r="Z743" s="92"/>
      <c r="AA743" s="92"/>
      <c r="AB743" s="92"/>
      <c r="AC743" s="92"/>
      <c r="AD743" s="92"/>
      <c r="AE743" s="92"/>
      <c r="AF743" s="92"/>
      <c r="AG743" s="92"/>
    </row>
    <row r="744" ht="19.5" customHeight="1">
      <c r="A744" s="135"/>
      <c r="Y744" s="92"/>
      <c r="Z744" s="92"/>
      <c r="AA744" s="92"/>
      <c r="AB744" s="92"/>
      <c r="AC744" s="92"/>
      <c r="AD744" s="92"/>
      <c r="AE744" s="92"/>
      <c r="AF744" s="92"/>
      <c r="AG744" s="92"/>
    </row>
    <row r="745" ht="19.5" customHeight="1">
      <c r="A745" s="135"/>
      <c r="Y745" s="92"/>
      <c r="Z745" s="92"/>
      <c r="AA745" s="92"/>
      <c r="AB745" s="92"/>
      <c r="AC745" s="92"/>
      <c r="AD745" s="92"/>
      <c r="AE745" s="92"/>
      <c r="AF745" s="92"/>
      <c r="AG745" s="92"/>
    </row>
    <row r="746" ht="19.5" customHeight="1">
      <c r="A746" s="135"/>
      <c r="Y746" s="92"/>
      <c r="Z746" s="92"/>
      <c r="AA746" s="92"/>
      <c r="AB746" s="92"/>
      <c r="AC746" s="92"/>
      <c r="AD746" s="92"/>
      <c r="AE746" s="92"/>
      <c r="AF746" s="92"/>
      <c r="AG746" s="92"/>
    </row>
    <row r="747" ht="19.5" customHeight="1">
      <c r="A747" s="135"/>
      <c r="Y747" s="92"/>
      <c r="Z747" s="92"/>
      <c r="AA747" s="92"/>
      <c r="AB747" s="92"/>
      <c r="AC747" s="92"/>
      <c r="AD747" s="92"/>
      <c r="AE747" s="92"/>
      <c r="AF747" s="92"/>
      <c r="AG747" s="92"/>
    </row>
    <row r="748" ht="19.5" customHeight="1">
      <c r="A748" s="135"/>
      <c r="Y748" s="92"/>
      <c r="Z748" s="92"/>
      <c r="AA748" s="92"/>
      <c r="AB748" s="92"/>
      <c r="AC748" s="92"/>
      <c r="AD748" s="92"/>
      <c r="AE748" s="92"/>
      <c r="AF748" s="92"/>
      <c r="AG748" s="92"/>
    </row>
    <row r="749" ht="19.5" customHeight="1">
      <c r="A749" s="135"/>
      <c r="Y749" s="92"/>
      <c r="Z749" s="92"/>
      <c r="AA749" s="92"/>
      <c r="AB749" s="92"/>
      <c r="AC749" s="92"/>
      <c r="AD749" s="92"/>
      <c r="AE749" s="92"/>
      <c r="AF749" s="92"/>
      <c r="AG749" s="92"/>
    </row>
    <row r="750" ht="19.5" customHeight="1">
      <c r="A750" s="135"/>
      <c r="Y750" s="92"/>
      <c r="Z750" s="92"/>
      <c r="AA750" s="92"/>
      <c r="AB750" s="92"/>
      <c r="AC750" s="92"/>
      <c r="AD750" s="92"/>
      <c r="AE750" s="92"/>
      <c r="AF750" s="92"/>
      <c r="AG750" s="92"/>
    </row>
    <row r="751" ht="19.5" customHeight="1">
      <c r="A751" s="135"/>
      <c r="Y751" s="92"/>
      <c r="Z751" s="92"/>
      <c r="AA751" s="92"/>
      <c r="AB751" s="92"/>
      <c r="AC751" s="92"/>
      <c r="AD751" s="92"/>
      <c r="AE751" s="92"/>
      <c r="AF751" s="92"/>
      <c r="AG751" s="92"/>
    </row>
    <row r="752" ht="19.5" customHeight="1">
      <c r="A752" s="135"/>
      <c r="Y752" s="92"/>
      <c r="Z752" s="92"/>
      <c r="AA752" s="92"/>
      <c r="AB752" s="92"/>
      <c r="AC752" s="92"/>
      <c r="AD752" s="92"/>
      <c r="AE752" s="92"/>
      <c r="AF752" s="92"/>
      <c r="AG752" s="92"/>
    </row>
    <row r="753" ht="19.5" customHeight="1">
      <c r="A753" s="135"/>
      <c r="Y753" s="92"/>
      <c r="Z753" s="92"/>
      <c r="AA753" s="92"/>
      <c r="AB753" s="92"/>
      <c r="AC753" s="92"/>
      <c r="AD753" s="92"/>
      <c r="AE753" s="92"/>
      <c r="AF753" s="92"/>
      <c r="AG753" s="92"/>
    </row>
    <row r="754" ht="19.5" customHeight="1">
      <c r="A754" s="135"/>
      <c r="Y754" s="92"/>
      <c r="Z754" s="92"/>
      <c r="AA754" s="92"/>
      <c r="AB754" s="92"/>
      <c r="AC754" s="92"/>
      <c r="AD754" s="92"/>
      <c r="AE754" s="92"/>
      <c r="AF754" s="92"/>
      <c r="AG754" s="92"/>
    </row>
    <row r="755" ht="19.5" customHeight="1">
      <c r="A755" s="135"/>
      <c r="Y755" s="92"/>
      <c r="Z755" s="92"/>
      <c r="AA755" s="92"/>
      <c r="AB755" s="92"/>
      <c r="AC755" s="92"/>
      <c r="AD755" s="92"/>
      <c r="AE755" s="92"/>
      <c r="AF755" s="92"/>
      <c r="AG755" s="92"/>
    </row>
    <row r="756" ht="19.5" customHeight="1">
      <c r="A756" s="135"/>
      <c r="Y756" s="92"/>
      <c r="Z756" s="92"/>
      <c r="AA756" s="92"/>
      <c r="AB756" s="92"/>
      <c r="AC756" s="92"/>
      <c r="AD756" s="92"/>
      <c r="AE756" s="92"/>
      <c r="AF756" s="92"/>
      <c r="AG756" s="92"/>
    </row>
    <row r="757" ht="19.5" customHeight="1">
      <c r="A757" s="135"/>
      <c r="Y757" s="92"/>
      <c r="Z757" s="92"/>
      <c r="AA757" s="92"/>
      <c r="AB757" s="92"/>
      <c r="AC757" s="92"/>
      <c r="AD757" s="92"/>
      <c r="AE757" s="92"/>
      <c r="AF757" s="92"/>
      <c r="AG757" s="92"/>
    </row>
    <row r="758" ht="19.5" customHeight="1">
      <c r="A758" s="135"/>
      <c r="Y758" s="92"/>
      <c r="Z758" s="92"/>
      <c r="AA758" s="92"/>
      <c r="AB758" s="92"/>
      <c r="AC758" s="92"/>
      <c r="AD758" s="92"/>
      <c r="AE758" s="92"/>
      <c r="AF758" s="92"/>
      <c r="AG758" s="92"/>
    </row>
    <row r="759" ht="19.5" customHeight="1">
      <c r="A759" s="135"/>
      <c r="Y759" s="92"/>
      <c r="Z759" s="92"/>
      <c r="AA759" s="92"/>
      <c r="AB759" s="92"/>
      <c r="AC759" s="92"/>
      <c r="AD759" s="92"/>
      <c r="AE759" s="92"/>
      <c r="AF759" s="92"/>
      <c r="AG759" s="92"/>
    </row>
    <row r="760" ht="19.5" customHeight="1">
      <c r="A760" s="135"/>
      <c r="Y760" s="92"/>
      <c r="Z760" s="92"/>
      <c r="AA760" s="92"/>
      <c r="AB760" s="92"/>
      <c r="AC760" s="92"/>
      <c r="AD760" s="92"/>
      <c r="AE760" s="92"/>
      <c r="AF760" s="92"/>
      <c r="AG760" s="92"/>
    </row>
    <row r="761" ht="19.5" customHeight="1">
      <c r="A761" s="135"/>
      <c r="Y761" s="92"/>
      <c r="Z761" s="92"/>
      <c r="AA761" s="92"/>
      <c r="AB761" s="92"/>
      <c r="AC761" s="92"/>
      <c r="AD761" s="92"/>
      <c r="AE761" s="92"/>
      <c r="AF761" s="92"/>
      <c r="AG761" s="92"/>
    </row>
    <row r="762" ht="19.5" customHeight="1">
      <c r="A762" s="135"/>
      <c r="Y762" s="92"/>
      <c r="Z762" s="92"/>
      <c r="AA762" s="92"/>
      <c r="AB762" s="92"/>
      <c r="AC762" s="92"/>
      <c r="AD762" s="92"/>
      <c r="AE762" s="92"/>
      <c r="AF762" s="92"/>
      <c r="AG762" s="92"/>
    </row>
    <row r="763" ht="19.5" customHeight="1">
      <c r="A763" s="135"/>
      <c r="Y763" s="92"/>
      <c r="Z763" s="92"/>
      <c r="AA763" s="92"/>
      <c r="AB763" s="92"/>
      <c r="AC763" s="92"/>
      <c r="AD763" s="92"/>
      <c r="AE763" s="92"/>
      <c r="AF763" s="92"/>
      <c r="AG763" s="92"/>
    </row>
    <row r="764" ht="19.5" customHeight="1">
      <c r="A764" s="135"/>
      <c r="Y764" s="92"/>
      <c r="Z764" s="92"/>
      <c r="AA764" s="92"/>
      <c r="AB764" s="92"/>
      <c r="AC764" s="92"/>
      <c r="AD764" s="92"/>
      <c r="AE764" s="92"/>
      <c r="AF764" s="92"/>
      <c r="AG764" s="92"/>
    </row>
    <row r="765" ht="19.5" customHeight="1">
      <c r="A765" s="135"/>
      <c r="Y765" s="92"/>
      <c r="Z765" s="92"/>
      <c r="AA765" s="92"/>
      <c r="AB765" s="92"/>
      <c r="AC765" s="92"/>
      <c r="AD765" s="92"/>
      <c r="AE765" s="92"/>
      <c r="AF765" s="92"/>
      <c r="AG765" s="92"/>
    </row>
    <row r="766" ht="19.5" customHeight="1">
      <c r="A766" s="135"/>
      <c r="Y766" s="92"/>
      <c r="Z766" s="92"/>
      <c r="AA766" s="92"/>
      <c r="AB766" s="92"/>
      <c r="AC766" s="92"/>
      <c r="AD766" s="92"/>
      <c r="AE766" s="92"/>
      <c r="AF766" s="92"/>
      <c r="AG766" s="92"/>
    </row>
    <row r="767" ht="19.5" customHeight="1">
      <c r="A767" s="135"/>
      <c r="Y767" s="92"/>
      <c r="Z767" s="92"/>
      <c r="AA767" s="92"/>
      <c r="AB767" s="92"/>
      <c r="AC767" s="92"/>
      <c r="AD767" s="92"/>
      <c r="AE767" s="92"/>
      <c r="AF767" s="92"/>
      <c r="AG767" s="92"/>
    </row>
    <row r="768" ht="19.5" customHeight="1">
      <c r="A768" s="135"/>
      <c r="Y768" s="92"/>
      <c r="Z768" s="92"/>
      <c r="AA768" s="92"/>
      <c r="AB768" s="92"/>
      <c r="AC768" s="92"/>
      <c r="AD768" s="92"/>
      <c r="AE768" s="92"/>
      <c r="AF768" s="92"/>
      <c r="AG768" s="92"/>
    </row>
    <row r="769" ht="19.5" customHeight="1">
      <c r="A769" s="135"/>
      <c r="Y769" s="92"/>
      <c r="Z769" s="92"/>
      <c r="AA769" s="92"/>
      <c r="AB769" s="92"/>
      <c r="AC769" s="92"/>
      <c r="AD769" s="92"/>
      <c r="AE769" s="92"/>
      <c r="AF769" s="92"/>
      <c r="AG769" s="92"/>
    </row>
    <row r="770" ht="19.5" customHeight="1">
      <c r="A770" s="135"/>
      <c r="Y770" s="92"/>
      <c r="Z770" s="92"/>
      <c r="AA770" s="92"/>
      <c r="AB770" s="92"/>
      <c r="AC770" s="92"/>
      <c r="AD770" s="92"/>
      <c r="AE770" s="92"/>
      <c r="AF770" s="92"/>
      <c r="AG770" s="92"/>
    </row>
    <row r="771" ht="19.5" customHeight="1">
      <c r="A771" s="135"/>
      <c r="Y771" s="92"/>
      <c r="Z771" s="92"/>
      <c r="AA771" s="92"/>
      <c r="AB771" s="92"/>
      <c r="AC771" s="92"/>
      <c r="AD771" s="92"/>
      <c r="AE771" s="92"/>
      <c r="AF771" s="92"/>
      <c r="AG771" s="92"/>
    </row>
    <row r="772" ht="19.5" customHeight="1">
      <c r="A772" s="135"/>
      <c r="Y772" s="92"/>
      <c r="Z772" s="92"/>
      <c r="AA772" s="92"/>
      <c r="AB772" s="92"/>
      <c r="AC772" s="92"/>
      <c r="AD772" s="92"/>
      <c r="AE772" s="92"/>
      <c r="AF772" s="92"/>
      <c r="AG772" s="92"/>
    </row>
    <row r="773" ht="19.5" customHeight="1">
      <c r="A773" s="135"/>
      <c r="Y773" s="92"/>
      <c r="Z773" s="92"/>
      <c r="AA773" s="92"/>
      <c r="AB773" s="92"/>
      <c r="AC773" s="92"/>
      <c r="AD773" s="92"/>
      <c r="AE773" s="92"/>
      <c r="AF773" s="92"/>
      <c r="AG773" s="92"/>
    </row>
    <row r="774" ht="19.5" customHeight="1">
      <c r="A774" s="135"/>
      <c r="Y774" s="92"/>
      <c r="Z774" s="92"/>
      <c r="AA774" s="92"/>
      <c r="AB774" s="92"/>
      <c r="AC774" s="92"/>
      <c r="AD774" s="92"/>
      <c r="AE774" s="92"/>
      <c r="AF774" s="92"/>
      <c r="AG774" s="92"/>
    </row>
    <row r="775" ht="19.5" customHeight="1">
      <c r="A775" s="135"/>
      <c r="Y775" s="92"/>
      <c r="Z775" s="92"/>
      <c r="AA775" s="92"/>
      <c r="AB775" s="92"/>
      <c r="AC775" s="92"/>
      <c r="AD775" s="92"/>
      <c r="AE775" s="92"/>
      <c r="AF775" s="92"/>
      <c r="AG775" s="92"/>
    </row>
    <row r="776" ht="19.5" customHeight="1">
      <c r="A776" s="135"/>
      <c r="Y776" s="92"/>
      <c r="Z776" s="92"/>
      <c r="AA776" s="92"/>
      <c r="AB776" s="92"/>
      <c r="AC776" s="92"/>
      <c r="AD776" s="92"/>
      <c r="AE776" s="92"/>
      <c r="AF776" s="92"/>
      <c r="AG776" s="92"/>
    </row>
    <row r="777" ht="19.5" customHeight="1">
      <c r="A777" s="135"/>
      <c r="Y777" s="92"/>
      <c r="Z777" s="92"/>
      <c r="AA777" s="92"/>
      <c r="AB777" s="92"/>
      <c r="AC777" s="92"/>
      <c r="AD777" s="92"/>
      <c r="AE777" s="92"/>
      <c r="AF777" s="92"/>
      <c r="AG777" s="92"/>
    </row>
    <row r="778" ht="19.5" customHeight="1">
      <c r="A778" s="135"/>
      <c r="Y778" s="92"/>
      <c r="Z778" s="92"/>
      <c r="AA778" s="92"/>
      <c r="AB778" s="92"/>
      <c r="AC778" s="92"/>
      <c r="AD778" s="92"/>
      <c r="AE778" s="92"/>
      <c r="AF778" s="92"/>
      <c r="AG778" s="92"/>
    </row>
    <row r="779" ht="19.5" customHeight="1">
      <c r="A779" s="135"/>
      <c r="Y779" s="92"/>
      <c r="Z779" s="92"/>
      <c r="AA779" s="92"/>
      <c r="AB779" s="92"/>
      <c r="AC779" s="92"/>
      <c r="AD779" s="92"/>
      <c r="AE779" s="92"/>
      <c r="AF779" s="92"/>
      <c r="AG779" s="92"/>
    </row>
    <row r="780" ht="19.5" customHeight="1">
      <c r="A780" s="135"/>
      <c r="Y780" s="92"/>
      <c r="Z780" s="92"/>
      <c r="AA780" s="92"/>
      <c r="AB780" s="92"/>
      <c r="AC780" s="92"/>
      <c r="AD780" s="92"/>
      <c r="AE780" s="92"/>
      <c r="AF780" s="92"/>
      <c r="AG780" s="92"/>
    </row>
    <row r="781" ht="19.5" customHeight="1">
      <c r="A781" s="135"/>
      <c r="Y781" s="92"/>
      <c r="Z781" s="92"/>
      <c r="AA781" s="92"/>
      <c r="AB781" s="92"/>
      <c r="AC781" s="92"/>
      <c r="AD781" s="92"/>
      <c r="AE781" s="92"/>
      <c r="AF781" s="92"/>
      <c r="AG781" s="92"/>
    </row>
    <row r="782" ht="19.5" customHeight="1">
      <c r="A782" s="135"/>
      <c r="Y782" s="92"/>
      <c r="Z782" s="92"/>
      <c r="AA782" s="92"/>
      <c r="AB782" s="92"/>
      <c r="AC782" s="92"/>
      <c r="AD782" s="92"/>
      <c r="AE782" s="92"/>
      <c r="AF782" s="92"/>
      <c r="AG782" s="92"/>
    </row>
    <row r="783" ht="19.5" customHeight="1">
      <c r="A783" s="135"/>
      <c r="Y783" s="92"/>
      <c r="Z783" s="92"/>
      <c r="AA783" s="92"/>
      <c r="AB783" s="92"/>
      <c r="AC783" s="92"/>
      <c r="AD783" s="92"/>
      <c r="AE783" s="92"/>
      <c r="AF783" s="92"/>
      <c r="AG783" s="92"/>
    </row>
    <row r="784" ht="19.5" customHeight="1">
      <c r="A784" s="135"/>
      <c r="Y784" s="92"/>
      <c r="Z784" s="92"/>
      <c r="AA784" s="92"/>
      <c r="AB784" s="92"/>
      <c r="AC784" s="92"/>
      <c r="AD784" s="92"/>
      <c r="AE784" s="92"/>
      <c r="AF784" s="92"/>
      <c r="AG784" s="92"/>
    </row>
    <row r="785" ht="19.5" customHeight="1">
      <c r="A785" s="135"/>
      <c r="Y785" s="92"/>
      <c r="Z785" s="92"/>
      <c r="AA785" s="92"/>
      <c r="AB785" s="92"/>
      <c r="AC785" s="92"/>
      <c r="AD785" s="92"/>
      <c r="AE785" s="92"/>
      <c r="AF785" s="92"/>
      <c r="AG785" s="92"/>
    </row>
    <row r="786" ht="19.5" customHeight="1">
      <c r="A786" s="135"/>
      <c r="Y786" s="92"/>
      <c r="Z786" s="92"/>
      <c r="AA786" s="92"/>
      <c r="AB786" s="92"/>
      <c r="AC786" s="92"/>
      <c r="AD786" s="92"/>
      <c r="AE786" s="92"/>
      <c r="AF786" s="92"/>
      <c r="AG786" s="92"/>
    </row>
    <row r="787" ht="19.5" customHeight="1">
      <c r="A787" s="135"/>
      <c r="Y787" s="92"/>
      <c r="Z787" s="92"/>
      <c r="AA787" s="92"/>
      <c r="AB787" s="92"/>
      <c r="AC787" s="92"/>
      <c r="AD787" s="92"/>
      <c r="AE787" s="92"/>
      <c r="AF787" s="92"/>
      <c r="AG787" s="92"/>
    </row>
    <row r="788" ht="19.5" customHeight="1">
      <c r="A788" s="135"/>
      <c r="Y788" s="92"/>
      <c r="Z788" s="92"/>
      <c r="AA788" s="92"/>
      <c r="AB788" s="92"/>
      <c r="AC788" s="92"/>
      <c r="AD788" s="92"/>
      <c r="AE788" s="92"/>
      <c r="AF788" s="92"/>
      <c r="AG788" s="92"/>
    </row>
    <row r="789" ht="19.5" customHeight="1">
      <c r="A789" s="135"/>
      <c r="Y789" s="92"/>
      <c r="Z789" s="92"/>
      <c r="AA789" s="92"/>
      <c r="AB789" s="92"/>
      <c r="AC789" s="92"/>
      <c r="AD789" s="92"/>
      <c r="AE789" s="92"/>
      <c r="AF789" s="92"/>
      <c r="AG789" s="92"/>
    </row>
    <row r="790" ht="19.5" customHeight="1">
      <c r="A790" s="135"/>
      <c r="Y790" s="92"/>
      <c r="Z790" s="92"/>
      <c r="AA790" s="92"/>
      <c r="AB790" s="92"/>
      <c r="AC790" s="92"/>
      <c r="AD790" s="92"/>
      <c r="AE790" s="92"/>
      <c r="AF790" s="92"/>
      <c r="AG790" s="92"/>
    </row>
    <row r="791" ht="19.5" customHeight="1">
      <c r="A791" s="135"/>
      <c r="Y791" s="92"/>
      <c r="Z791" s="92"/>
      <c r="AA791" s="92"/>
      <c r="AB791" s="92"/>
      <c r="AC791" s="92"/>
      <c r="AD791" s="92"/>
      <c r="AE791" s="92"/>
      <c r="AF791" s="92"/>
      <c r="AG791" s="92"/>
    </row>
    <row r="792" ht="19.5" customHeight="1">
      <c r="A792" s="135"/>
      <c r="Y792" s="92"/>
      <c r="Z792" s="92"/>
      <c r="AA792" s="92"/>
      <c r="AB792" s="92"/>
      <c r="AC792" s="92"/>
      <c r="AD792" s="92"/>
      <c r="AE792" s="92"/>
      <c r="AF792" s="92"/>
      <c r="AG792" s="92"/>
    </row>
    <row r="793" ht="19.5" customHeight="1">
      <c r="A793" s="135"/>
      <c r="Y793" s="92"/>
      <c r="Z793" s="92"/>
      <c r="AA793" s="92"/>
      <c r="AB793" s="92"/>
      <c r="AC793" s="92"/>
      <c r="AD793" s="92"/>
      <c r="AE793" s="92"/>
      <c r="AF793" s="92"/>
      <c r="AG793" s="92"/>
    </row>
    <row r="794" ht="19.5" customHeight="1">
      <c r="A794" s="135"/>
      <c r="Y794" s="92"/>
      <c r="Z794" s="92"/>
      <c r="AA794" s="92"/>
      <c r="AB794" s="92"/>
      <c r="AC794" s="92"/>
      <c r="AD794" s="92"/>
      <c r="AE794" s="92"/>
      <c r="AF794" s="92"/>
      <c r="AG794" s="92"/>
    </row>
    <row r="795" ht="19.5" customHeight="1">
      <c r="A795" s="135"/>
      <c r="Y795" s="92"/>
      <c r="Z795" s="92"/>
      <c r="AA795" s="92"/>
      <c r="AB795" s="92"/>
      <c r="AC795" s="92"/>
      <c r="AD795" s="92"/>
      <c r="AE795" s="92"/>
      <c r="AF795" s="92"/>
      <c r="AG795" s="92"/>
    </row>
    <row r="796" ht="19.5" customHeight="1">
      <c r="A796" s="135"/>
      <c r="Y796" s="92"/>
      <c r="Z796" s="92"/>
      <c r="AA796" s="92"/>
      <c r="AB796" s="92"/>
      <c r="AC796" s="92"/>
      <c r="AD796" s="92"/>
      <c r="AE796" s="92"/>
      <c r="AF796" s="92"/>
      <c r="AG796" s="92"/>
    </row>
    <row r="797" ht="19.5" customHeight="1">
      <c r="A797" s="135"/>
      <c r="Y797" s="92"/>
      <c r="Z797" s="92"/>
      <c r="AA797" s="92"/>
      <c r="AB797" s="92"/>
      <c r="AC797" s="92"/>
      <c r="AD797" s="92"/>
      <c r="AE797" s="92"/>
      <c r="AF797" s="92"/>
      <c r="AG797" s="92"/>
    </row>
    <row r="798" ht="19.5" customHeight="1">
      <c r="A798" s="135"/>
      <c r="Y798" s="92"/>
      <c r="Z798" s="92"/>
      <c r="AA798" s="92"/>
      <c r="AB798" s="92"/>
      <c r="AC798" s="92"/>
      <c r="AD798" s="92"/>
      <c r="AE798" s="92"/>
      <c r="AF798" s="92"/>
      <c r="AG798" s="92"/>
    </row>
    <row r="799" ht="19.5" customHeight="1">
      <c r="A799" s="135"/>
      <c r="Y799" s="92"/>
      <c r="Z799" s="92"/>
      <c r="AA799" s="92"/>
      <c r="AB799" s="92"/>
      <c r="AC799" s="92"/>
      <c r="AD799" s="92"/>
      <c r="AE799" s="92"/>
      <c r="AF799" s="92"/>
      <c r="AG799" s="92"/>
    </row>
    <row r="800" ht="19.5" customHeight="1">
      <c r="A800" s="135"/>
      <c r="Y800" s="92"/>
      <c r="Z800" s="92"/>
      <c r="AA800" s="92"/>
      <c r="AB800" s="92"/>
      <c r="AC800" s="92"/>
      <c r="AD800" s="92"/>
      <c r="AE800" s="92"/>
      <c r="AF800" s="92"/>
      <c r="AG800" s="92"/>
    </row>
    <row r="801" ht="19.5" customHeight="1">
      <c r="A801" s="135"/>
      <c r="Y801" s="92"/>
      <c r="Z801" s="92"/>
      <c r="AA801" s="92"/>
      <c r="AB801" s="92"/>
      <c r="AC801" s="92"/>
      <c r="AD801" s="92"/>
      <c r="AE801" s="92"/>
      <c r="AF801" s="92"/>
      <c r="AG801" s="92"/>
    </row>
    <row r="802" ht="19.5" customHeight="1">
      <c r="A802" s="135"/>
      <c r="Y802" s="92"/>
      <c r="Z802" s="92"/>
      <c r="AA802" s="92"/>
      <c r="AB802" s="92"/>
      <c r="AC802" s="92"/>
      <c r="AD802" s="92"/>
      <c r="AE802" s="92"/>
      <c r="AF802" s="92"/>
      <c r="AG802" s="92"/>
    </row>
    <row r="803" ht="19.5" customHeight="1">
      <c r="A803" s="135"/>
      <c r="Y803" s="92"/>
      <c r="Z803" s="92"/>
      <c r="AA803" s="92"/>
      <c r="AB803" s="92"/>
      <c r="AC803" s="92"/>
      <c r="AD803" s="92"/>
      <c r="AE803" s="92"/>
      <c r="AF803" s="92"/>
      <c r="AG803" s="92"/>
    </row>
    <row r="804" ht="19.5" customHeight="1">
      <c r="A804" s="135"/>
      <c r="Y804" s="92"/>
      <c r="Z804" s="92"/>
      <c r="AA804" s="92"/>
      <c r="AB804" s="92"/>
      <c r="AC804" s="92"/>
      <c r="AD804" s="92"/>
      <c r="AE804" s="92"/>
      <c r="AF804" s="92"/>
      <c r="AG804" s="92"/>
    </row>
    <row r="805" ht="19.5" customHeight="1">
      <c r="A805" s="135"/>
      <c r="Y805" s="92"/>
      <c r="Z805" s="92"/>
      <c r="AA805" s="92"/>
      <c r="AB805" s="92"/>
      <c r="AC805" s="92"/>
      <c r="AD805" s="92"/>
      <c r="AE805" s="92"/>
      <c r="AF805" s="92"/>
      <c r="AG805" s="92"/>
    </row>
    <row r="806" ht="19.5" customHeight="1">
      <c r="A806" s="135"/>
      <c r="Y806" s="92"/>
      <c r="Z806" s="92"/>
      <c r="AA806" s="92"/>
      <c r="AB806" s="92"/>
      <c r="AC806" s="92"/>
      <c r="AD806" s="92"/>
      <c r="AE806" s="92"/>
      <c r="AF806" s="92"/>
      <c r="AG806" s="92"/>
    </row>
    <row r="807" ht="19.5" customHeight="1">
      <c r="A807" s="135"/>
      <c r="Y807" s="92"/>
      <c r="Z807" s="92"/>
      <c r="AA807" s="92"/>
      <c r="AB807" s="92"/>
      <c r="AC807" s="92"/>
      <c r="AD807" s="92"/>
      <c r="AE807" s="92"/>
      <c r="AF807" s="92"/>
      <c r="AG807" s="92"/>
    </row>
    <row r="808" ht="19.5" customHeight="1">
      <c r="A808" s="135"/>
      <c r="Y808" s="92"/>
      <c r="Z808" s="92"/>
      <c r="AA808" s="92"/>
      <c r="AB808" s="92"/>
      <c r="AC808" s="92"/>
      <c r="AD808" s="92"/>
      <c r="AE808" s="92"/>
      <c r="AF808" s="92"/>
      <c r="AG808" s="92"/>
    </row>
    <row r="809" ht="19.5" customHeight="1">
      <c r="A809" s="135"/>
      <c r="Y809" s="92"/>
      <c r="Z809" s="92"/>
      <c r="AA809" s="92"/>
      <c r="AB809" s="92"/>
      <c r="AC809" s="92"/>
      <c r="AD809" s="92"/>
      <c r="AE809" s="92"/>
      <c r="AF809" s="92"/>
      <c r="AG809" s="92"/>
    </row>
    <row r="810" ht="19.5" customHeight="1">
      <c r="A810" s="135"/>
      <c r="Y810" s="92"/>
      <c r="Z810" s="92"/>
      <c r="AA810" s="92"/>
      <c r="AB810" s="92"/>
      <c r="AC810" s="92"/>
      <c r="AD810" s="92"/>
      <c r="AE810" s="92"/>
      <c r="AF810" s="92"/>
      <c r="AG810" s="92"/>
    </row>
    <row r="811" ht="19.5" customHeight="1">
      <c r="A811" s="135"/>
      <c r="Y811" s="92"/>
      <c r="Z811" s="92"/>
      <c r="AA811" s="92"/>
      <c r="AB811" s="92"/>
      <c r="AC811" s="92"/>
      <c r="AD811" s="92"/>
      <c r="AE811" s="92"/>
      <c r="AF811" s="92"/>
      <c r="AG811" s="92"/>
    </row>
    <row r="812" ht="19.5" customHeight="1">
      <c r="A812" s="135"/>
      <c r="Y812" s="92"/>
      <c r="Z812" s="92"/>
      <c r="AA812" s="92"/>
      <c r="AB812" s="92"/>
      <c r="AC812" s="92"/>
      <c r="AD812" s="92"/>
      <c r="AE812" s="92"/>
      <c r="AF812" s="92"/>
      <c r="AG812" s="92"/>
    </row>
    <row r="813" ht="19.5" customHeight="1">
      <c r="A813" s="135"/>
      <c r="Y813" s="92"/>
      <c r="Z813" s="92"/>
      <c r="AA813" s="92"/>
      <c r="AB813" s="92"/>
      <c r="AC813" s="92"/>
      <c r="AD813" s="92"/>
      <c r="AE813" s="92"/>
      <c r="AF813" s="92"/>
      <c r="AG813" s="92"/>
    </row>
    <row r="814" ht="19.5" customHeight="1">
      <c r="A814" s="135"/>
      <c r="Y814" s="92"/>
      <c r="Z814" s="92"/>
      <c r="AA814" s="92"/>
      <c r="AB814" s="92"/>
      <c r="AC814" s="92"/>
      <c r="AD814" s="92"/>
      <c r="AE814" s="92"/>
      <c r="AF814" s="92"/>
      <c r="AG814" s="92"/>
    </row>
    <row r="815" ht="19.5" customHeight="1">
      <c r="A815" s="135"/>
      <c r="Y815" s="92"/>
      <c r="Z815" s="92"/>
      <c r="AA815" s="92"/>
      <c r="AB815" s="92"/>
      <c r="AC815" s="92"/>
      <c r="AD815" s="92"/>
      <c r="AE815" s="92"/>
      <c r="AF815" s="92"/>
      <c r="AG815" s="92"/>
    </row>
    <row r="816" ht="19.5" customHeight="1">
      <c r="A816" s="135"/>
      <c r="Y816" s="92"/>
      <c r="Z816" s="92"/>
      <c r="AA816" s="92"/>
      <c r="AB816" s="92"/>
      <c r="AC816" s="92"/>
      <c r="AD816" s="92"/>
      <c r="AE816" s="92"/>
      <c r="AF816" s="92"/>
      <c r="AG816" s="92"/>
    </row>
    <row r="817" ht="19.5" customHeight="1">
      <c r="A817" s="135"/>
      <c r="Y817" s="92"/>
      <c r="Z817" s="92"/>
      <c r="AA817" s="92"/>
      <c r="AB817" s="92"/>
      <c r="AC817" s="92"/>
      <c r="AD817" s="92"/>
      <c r="AE817" s="92"/>
      <c r="AF817" s="92"/>
      <c r="AG817" s="92"/>
    </row>
    <row r="818" ht="19.5" customHeight="1">
      <c r="A818" s="135"/>
      <c r="Y818" s="92"/>
      <c r="Z818" s="92"/>
      <c r="AA818" s="92"/>
      <c r="AB818" s="92"/>
      <c r="AC818" s="92"/>
      <c r="AD818" s="92"/>
      <c r="AE818" s="92"/>
      <c r="AF818" s="92"/>
      <c r="AG818" s="92"/>
    </row>
    <row r="819" ht="19.5" customHeight="1">
      <c r="A819" s="135"/>
      <c r="Y819" s="92"/>
      <c r="Z819" s="92"/>
      <c r="AA819" s="92"/>
      <c r="AB819" s="92"/>
      <c r="AC819" s="92"/>
      <c r="AD819" s="92"/>
      <c r="AE819" s="92"/>
      <c r="AF819" s="92"/>
      <c r="AG819" s="92"/>
    </row>
    <row r="820" ht="19.5" customHeight="1">
      <c r="A820" s="135"/>
      <c r="Y820" s="92"/>
      <c r="Z820" s="92"/>
      <c r="AA820" s="92"/>
      <c r="AB820" s="92"/>
      <c r="AC820" s="92"/>
      <c r="AD820" s="92"/>
      <c r="AE820" s="92"/>
      <c r="AF820" s="92"/>
      <c r="AG820" s="92"/>
    </row>
    <row r="821" ht="19.5" customHeight="1">
      <c r="A821" s="135"/>
      <c r="Y821" s="92"/>
      <c r="Z821" s="92"/>
      <c r="AA821" s="92"/>
      <c r="AB821" s="92"/>
      <c r="AC821" s="92"/>
      <c r="AD821" s="92"/>
      <c r="AE821" s="92"/>
      <c r="AF821" s="92"/>
      <c r="AG821" s="92"/>
    </row>
    <row r="822" ht="19.5" customHeight="1">
      <c r="A822" s="135"/>
      <c r="Y822" s="92"/>
      <c r="Z822" s="92"/>
      <c r="AA822" s="92"/>
      <c r="AB822" s="92"/>
      <c r="AC822" s="92"/>
      <c r="AD822" s="92"/>
      <c r="AE822" s="92"/>
      <c r="AF822" s="92"/>
      <c r="AG822" s="92"/>
    </row>
    <row r="823" ht="19.5" customHeight="1">
      <c r="A823" s="135"/>
      <c r="Y823" s="92"/>
      <c r="Z823" s="92"/>
      <c r="AA823" s="92"/>
      <c r="AB823" s="92"/>
      <c r="AC823" s="92"/>
      <c r="AD823" s="92"/>
      <c r="AE823" s="92"/>
      <c r="AF823" s="92"/>
      <c r="AG823" s="92"/>
    </row>
    <row r="824" ht="19.5" customHeight="1">
      <c r="A824" s="135"/>
      <c r="Y824" s="92"/>
      <c r="Z824" s="92"/>
      <c r="AA824" s="92"/>
      <c r="AB824" s="92"/>
      <c r="AC824" s="92"/>
      <c r="AD824" s="92"/>
      <c r="AE824" s="92"/>
      <c r="AF824" s="92"/>
      <c r="AG824" s="92"/>
    </row>
    <row r="825" ht="19.5" customHeight="1">
      <c r="A825" s="135"/>
      <c r="Y825" s="92"/>
      <c r="Z825" s="92"/>
      <c r="AA825" s="92"/>
      <c r="AB825" s="92"/>
      <c r="AC825" s="92"/>
      <c r="AD825" s="92"/>
      <c r="AE825" s="92"/>
      <c r="AF825" s="92"/>
      <c r="AG825" s="92"/>
    </row>
    <row r="826" ht="19.5" customHeight="1">
      <c r="A826" s="135"/>
      <c r="Y826" s="92"/>
      <c r="Z826" s="92"/>
      <c r="AA826" s="92"/>
      <c r="AB826" s="92"/>
      <c r="AC826" s="92"/>
      <c r="AD826" s="92"/>
      <c r="AE826" s="92"/>
      <c r="AF826" s="92"/>
      <c r="AG826" s="92"/>
    </row>
    <row r="827" ht="19.5" customHeight="1">
      <c r="A827" s="135"/>
      <c r="Y827" s="92"/>
      <c r="Z827" s="92"/>
      <c r="AA827" s="92"/>
      <c r="AB827" s="92"/>
      <c r="AC827" s="92"/>
      <c r="AD827" s="92"/>
      <c r="AE827" s="92"/>
      <c r="AF827" s="92"/>
      <c r="AG827" s="92"/>
    </row>
    <row r="828" ht="19.5" customHeight="1">
      <c r="A828" s="135"/>
      <c r="Y828" s="92"/>
      <c r="Z828" s="92"/>
      <c r="AA828" s="92"/>
      <c r="AB828" s="92"/>
      <c r="AC828" s="92"/>
      <c r="AD828" s="92"/>
      <c r="AE828" s="92"/>
      <c r="AF828" s="92"/>
      <c r="AG828" s="92"/>
    </row>
    <row r="829" ht="19.5" customHeight="1">
      <c r="A829" s="135"/>
      <c r="Y829" s="92"/>
      <c r="Z829" s="92"/>
      <c r="AA829" s="92"/>
      <c r="AB829" s="92"/>
      <c r="AC829" s="92"/>
      <c r="AD829" s="92"/>
      <c r="AE829" s="92"/>
      <c r="AF829" s="92"/>
      <c r="AG829" s="92"/>
    </row>
    <row r="830" ht="19.5" customHeight="1">
      <c r="A830" s="135"/>
      <c r="Y830" s="92"/>
      <c r="Z830" s="92"/>
      <c r="AA830" s="92"/>
      <c r="AB830" s="92"/>
      <c r="AC830" s="92"/>
      <c r="AD830" s="92"/>
      <c r="AE830" s="92"/>
      <c r="AF830" s="92"/>
      <c r="AG830" s="92"/>
    </row>
    <row r="831" ht="19.5" customHeight="1">
      <c r="A831" s="135"/>
      <c r="Y831" s="92"/>
      <c r="Z831" s="92"/>
      <c r="AA831" s="92"/>
      <c r="AB831" s="92"/>
      <c r="AC831" s="92"/>
      <c r="AD831" s="92"/>
      <c r="AE831" s="92"/>
      <c r="AF831" s="92"/>
      <c r="AG831" s="92"/>
    </row>
    <row r="832" ht="19.5" customHeight="1">
      <c r="A832" s="135"/>
      <c r="Y832" s="92"/>
      <c r="Z832" s="92"/>
      <c r="AA832" s="92"/>
      <c r="AB832" s="92"/>
      <c r="AC832" s="92"/>
      <c r="AD832" s="92"/>
      <c r="AE832" s="92"/>
      <c r="AF832" s="92"/>
      <c r="AG832" s="92"/>
    </row>
    <row r="833" ht="19.5" customHeight="1">
      <c r="A833" s="135"/>
      <c r="Y833" s="92"/>
      <c r="Z833" s="92"/>
      <c r="AA833" s="92"/>
      <c r="AB833" s="92"/>
      <c r="AC833" s="92"/>
      <c r="AD833" s="92"/>
      <c r="AE833" s="92"/>
      <c r="AF833" s="92"/>
      <c r="AG833" s="92"/>
    </row>
    <row r="834" ht="19.5" customHeight="1">
      <c r="A834" s="135"/>
      <c r="Y834" s="92"/>
      <c r="Z834" s="92"/>
      <c r="AA834" s="92"/>
      <c r="AB834" s="92"/>
      <c r="AC834" s="92"/>
      <c r="AD834" s="92"/>
      <c r="AE834" s="92"/>
      <c r="AF834" s="92"/>
      <c r="AG834" s="92"/>
    </row>
    <row r="835" ht="19.5" customHeight="1">
      <c r="A835" s="135"/>
      <c r="Y835" s="92"/>
      <c r="Z835" s="92"/>
      <c r="AA835" s="92"/>
      <c r="AB835" s="92"/>
      <c r="AC835" s="92"/>
      <c r="AD835" s="92"/>
      <c r="AE835" s="92"/>
      <c r="AF835" s="92"/>
      <c r="AG835" s="92"/>
    </row>
    <row r="836" ht="19.5" customHeight="1">
      <c r="A836" s="135"/>
      <c r="Y836" s="92"/>
      <c r="Z836" s="92"/>
      <c r="AA836" s="92"/>
      <c r="AB836" s="92"/>
      <c r="AC836" s="92"/>
      <c r="AD836" s="92"/>
      <c r="AE836" s="92"/>
      <c r="AF836" s="92"/>
      <c r="AG836" s="92"/>
    </row>
    <row r="837" ht="19.5" customHeight="1">
      <c r="A837" s="135"/>
      <c r="Y837" s="92"/>
      <c r="Z837" s="92"/>
      <c r="AA837" s="92"/>
      <c r="AB837" s="92"/>
      <c r="AC837" s="92"/>
      <c r="AD837" s="92"/>
      <c r="AE837" s="92"/>
      <c r="AF837" s="92"/>
      <c r="AG837" s="92"/>
    </row>
    <row r="838" ht="19.5" customHeight="1">
      <c r="A838" s="135"/>
      <c r="Y838" s="92"/>
      <c r="Z838" s="92"/>
      <c r="AA838" s="92"/>
      <c r="AB838" s="92"/>
      <c r="AC838" s="92"/>
      <c r="AD838" s="92"/>
      <c r="AE838" s="92"/>
      <c r="AF838" s="92"/>
      <c r="AG838" s="92"/>
    </row>
    <row r="839" ht="19.5" customHeight="1">
      <c r="A839" s="135"/>
      <c r="Y839" s="92"/>
      <c r="Z839" s="92"/>
      <c r="AA839" s="92"/>
      <c r="AB839" s="92"/>
      <c r="AC839" s="92"/>
      <c r="AD839" s="92"/>
      <c r="AE839" s="92"/>
      <c r="AF839" s="92"/>
      <c r="AG839" s="92"/>
    </row>
    <row r="840" ht="19.5" customHeight="1">
      <c r="A840" s="135"/>
      <c r="Y840" s="92"/>
      <c r="Z840" s="92"/>
      <c r="AA840" s="92"/>
      <c r="AB840" s="92"/>
      <c r="AC840" s="92"/>
      <c r="AD840" s="92"/>
      <c r="AE840" s="92"/>
      <c r="AF840" s="92"/>
      <c r="AG840" s="92"/>
    </row>
    <row r="841" ht="19.5" customHeight="1">
      <c r="A841" s="135"/>
      <c r="Y841" s="92"/>
      <c r="Z841" s="92"/>
      <c r="AA841" s="92"/>
      <c r="AB841" s="92"/>
      <c r="AC841" s="92"/>
      <c r="AD841" s="92"/>
      <c r="AE841" s="92"/>
      <c r="AF841" s="92"/>
      <c r="AG841" s="92"/>
    </row>
    <row r="842" ht="19.5" customHeight="1">
      <c r="A842" s="135"/>
      <c r="Y842" s="92"/>
      <c r="Z842" s="92"/>
      <c r="AA842" s="92"/>
      <c r="AB842" s="92"/>
      <c r="AC842" s="92"/>
      <c r="AD842" s="92"/>
      <c r="AE842" s="92"/>
      <c r="AF842" s="92"/>
      <c r="AG842" s="92"/>
    </row>
    <row r="843" ht="19.5" customHeight="1">
      <c r="A843" s="135"/>
      <c r="Y843" s="92"/>
      <c r="Z843" s="92"/>
      <c r="AA843" s="92"/>
      <c r="AB843" s="92"/>
      <c r="AC843" s="92"/>
      <c r="AD843" s="92"/>
      <c r="AE843" s="92"/>
      <c r="AF843" s="92"/>
      <c r="AG843" s="92"/>
    </row>
    <row r="844" ht="19.5" customHeight="1">
      <c r="A844" s="135"/>
      <c r="Y844" s="92"/>
      <c r="Z844" s="92"/>
      <c r="AA844" s="92"/>
      <c r="AB844" s="92"/>
      <c r="AC844" s="92"/>
      <c r="AD844" s="92"/>
      <c r="AE844" s="92"/>
      <c r="AF844" s="92"/>
      <c r="AG844" s="92"/>
    </row>
    <row r="845" ht="19.5" customHeight="1">
      <c r="A845" s="135"/>
      <c r="Y845" s="92"/>
      <c r="Z845" s="92"/>
      <c r="AA845" s="92"/>
      <c r="AB845" s="92"/>
      <c r="AC845" s="92"/>
      <c r="AD845" s="92"/>
      <c r="AE845" s="92"/>
      <c r="AF845" s="92"/>
      <c r="AG845" s="92"/>
    </row>
    <row r="846" ht="19.5" customHeight="1">
      <c r="A846" s="135"/>
      <c r="Y846" s="92"/>
      <c r="Z846" s="92"/>
      <c r="AA846" s="92"/>
      <c r="AB846" s="92"/>
      <c r="AC846" s="92"/>
      <c r="AD846" s="92"/>
      <c r="AE846" s="92"/>
      <c r="AF846" s="92"/>
      <c r="AG846" s="92"/>
    </row>
    <row r="847" ht="19.5" customHeight="1">
      <c r="A847" s="135"/>
      <c r="Y847" s="92"/>
      <c r="Z847" s="92"/>
      <c r="AA847" s="92"/>
      <c r="AB847" s="92"/>
      <c r="AC847" s="92"/>
      <c r="AD847" s="92"/>
      <c r="AE847" s="92"/>
      <c r="AF847" s="92"/>
      <c r="AG847" s="92"/>
    </row>
    <row r="848" ht="19.5" customHeight="1">
      <c r="A848" s="135"/>
      <c r="Y848" s="92"/>
      <c r="Z848" s="92"/>
      <c r="AA848" s="92"/>
      <c r="AB848" s="92"/>
      <c r="AC848" s="92"/>
      <c r="AD848" s="92"/>
      <c r="AE848" s="92"/>
      <c r="AF848" s="92"/>
      <c r="AG848" s="92"/>
    </row>
    <row r="849" ht="19.5" customHeight="1">
      <c r="A849" s="135"/>
      <c r="Y849" s="92"/>
      <c r="Z849" s="92"/>
      <c r="AA849" s="92"/>
      <c r="AB849" s="92"/>
      <c r="AC849" s="92"/>
      <c r="AD849" s="92"/>
      <c r="AE849" s="92"/>
      <c r="AF849" s="92"/>
      <c r="AG849" s="92"/>
    </row>
    <row r="850" ht="19.5" customHeight="1">
      <c r="A850" s="135"/>
      <c r="Y850" s="92"/>
      <c r="Z850" s="92"/>
      <c r="AA850" s="92"/>
      <c r="AB850" s="92"/>
      <c r="AC850" s="92"/>
      <c r="AD850" s="92"/>
      <c r="AE850" s="92"/>
      <c r="AF850" s="92"/>
      <c r="AG850" s="92"/>
    </row>
    <row r="851" ht="19.5" customHeight="1">
      <c r="A851" s="135"/>
      <c r="Y851" s="92"/>
      <c r="Z851" s="92"/>
      <c r="AA851" s="92"/>
      <c r="AB851" s="92"/>
      <c r="AC851" s="92"/>
      <c r="AD851" s="92"/>
      <c r="AE851" s="92"/>
      <c r="AF851" s="92"/>
      <c r="AG851" s="92"/>
    </row>
    <row r="852" ht="19.5" customHeight="1">
      <c r="A852" s="135"/>
      <c r="Y852" s="92"/>
      <c r="Z852" s="92"/>
      <c r="AA852" s="92"/>
      <c r="AB852" s="92"/>
      <c r="AC852" s="92"/>
      <c r="AD852" s="92"/>
      <c r="AE852" s="92"/>
      <c r="AF852" s="92"/>
      <c r="AG852" s="92"/>
    </row>
    <row r="853" ht="19.5" customHeight="1">
      <c r="A853" s="135"/>
      <c r="Y853" s="92"/>
      <c r="Z853" s="92"/>
      <c r="AA853" s="92"/>
      <c r="AB853" s="92"/>
      <c r="AC853" s="92"/>
      <c r="AD853" s="92"/>
      <c r="AE853" s="92"/>
      <c r="AF853" s="92"/>
      <c r="AG853" s="92"/>
    </row>
    <row r="854" ht="19.5" customHeight="1">
      <c r="A854" s="135"/>
      <c r="Y854" s="92"/>
      <c r="Z854" s="92"/>
      <c r="AA854" s="92"/>
      <c r="AB854" s="92"/>
      <c r="AC854" s="92"/>
      <c r="AD854" s="92"/>
      <c r="AE854" s="92"/>
      <c r="AF854" s="92"/>
      <c r="AG854" s="92"/>
    </row>
    <row r="855" ht="19.5" customHeight="1">
      <c r="A855" s="135"/>
      <c r="Y855" s="92"/>
      <c r="Z855" s="92"/>
      <c r="AA855" s="92"/>
      <c r="AB855" s="92"/>
      <c r="AC855" s="92"/>
      <c r="AD855" s="92"/>
      <c r="AE855" s="92"/>
      <c r="AF855" s="92"/>
      <c r="AG855" s="92"/>
    </row>
    <row r="856" ht="19.5" customHeight="1">
      <c r="A856" s="135"/>
      <c r="Y856" s="92"/>
      <c r="Z856" s="92"/>
      <c r="AA856" s="92"/>
      <c r="AB856" s="92"/>
      <c r="AC856" s="92"/>
      <c r="AD856" s="92"/>
      <c r="AE856" s="92"/>
      <c r="AF856" s="92"/>
      <c r="AG856" s="92"/>
    </row>
    <row r="857" ht="19.5" customHeight="1">
      <c r="A857" s="135"/>
      <c r="Y857" s="92"/>
      <c r="Z857" s="92"/>
      <c r="AA857" s="92"/>
      <c r="AB857" s="92"/>
      <c r="AC857" s="92"/>
      <c r="AD857" s="92"/>
      <c r="AE857" s="92"/>
      <c r="AF857" s="92"/>
      <c r="AG857" s="92"/>
    </row>
    <row r="858" ht="19.5" customHeight="1">
      <c r="A858" s="135"/>
      <c r="Y858" s="92"/>
      <c r="Z858" s="92"/>
      <c r="AA858" s="92"/>
      <c r="AB858" s="92"/>
      <c r="AC858" s="92"/>
      <c r="AD858" s="92"/>
      <c r="AE858" s="92"/>
      <c r="AF858" s="92"/>
      <c r="AG858" s="92"/>
    </row>
    <row r="859" ht="19.5" customHeight="1">
      <c r="A859" s="135"/>
      <c r="Y859" s="92"/>
      <c r="Z859" s="92"/>
      <c r="AA859" s="92"/>
      <c r="AB859" s="92"/>
      <c r="AC859" s="92"/>
      <c r="AD859" s="92"/>
      <c r="AE859" s="92"/>
      <c r="AF859" s="92"/>
      <c r="AG859" s="92"/>
    </row>
    <row r="860" ht="19.5" customHeight="1">
      <c r="A860" s="135"/>
      <c r="Y860" s="92"/>
      <c r="Z860" s="92"/>
      <c r="AA860" s="92"/>
      <c r="AB860" s="92"/>
      <c r="AC860" s="92"/>
      <c r="AD860" s="92"/>
      <c r="AE860" s="92"/>
      <c r="AF860" s="92"/>
      <c r="AG860" s="92"/>
    </row>
    <row r="861" ht="19.5" customHeight="1">
      <c r="A861" s="135"/>
      <c r="Y861" s="92"/>
      <c r="Z861" s="92"/>
      <c r="AA861" s="92"/>
      <c r="AB861" s="92"/>
      <c r="AC861" s="92"/>
      <c r="AD861" s="92"/>
      <c r="AE861" s="92"/>
      <c r="AF861" s="92"/>
      <c r="AG861" s="92"/>
    </row>
    <row r="862" ht="19.5" customHeight="1">
      <c r="A862" s="135"/>
      <c r="Y862" s="92"/>
      <c r="Z862" s="92"/>
      <c r="AA862" s="92"/>
      <c r="AB862" s="92"/>
      <c r="AC862" s="92"/>
      <c r="AD862" s="92"/>
      <c r="AE862" s="92"/>
      <c r="AF862" s="92"/>
      <c r="AG862" s="92"/>
    </row>
    <row r="863" ht="19.5" customHeight="1">
      <c r="A863" s="135"/>
      <c r="Y863" s="92"/>
      <c r="Z863" s="92"/>
      <c r="AA863" s="92"/>
      <c r="AB863" s="92"/>
      <c r="AC863" s="92"/>
      <c r="AD863" s="92"/>
      <c r="AE863" s="92"/>
      <c r="AF863" s="92"/>
      <c r="AG863" s="92"/>
    </row>
    <row r="864" ht="19.5" customHeight="1">
      <c r="A864" s="135"/>
      <c r="Y864" s="92"/>
      <c r="Z864" s="92"/>
      <c r="AA864" s="92"/>
      <c r="AB864" s="92"/>
      <c r="AC864" s="92"/>
      <c r="AD864" s="92"/>
      <c r="AE864" s="92"/>
      <c r="AF864" s="92"/>
      <c r="AG864" s="92"/>
    </row>
    <row r="865" ht="19.5" customHeight="1">
      <c r="A865" s="135"/>
      <c r="Y865" s="92"/>
      <c r="Z865" s="92"/>
      <c r="AA865" s="92"/>
      <c r="AB865" s="92"/>
      <c r="AC865" s="92"/>
      <c r="AD865" s="92"/>
      <c r="AE865" s="92"/>
      <c r="AF865" s="92"/>
      <c r="AG865" s="92"/>
    </row>
    <row r="866" ht="19.5" customHeight="1">
      <c r="A866" s="135"/>
      <c r="Y866" s="92"/>
      <c r="Z866" s="92"/>
      <c r="AA866" s="92"/>
      <c r="AB866" s="92"/>
      <c r="AC866" s="92"/>
      <c r="AD866" s="92"/>
      <c r="AE866" s="92"/>
      <c r="AF866" s="92"/>
      <c r="AG866" s="92"/>
    </row>
    <row r="867" ht="19.5" customHeight="1">
      <c r="A867" s="135"/>
      <c r="Y867" s="92"/>
      <c r="Z867" s="92"/>
      <c r="AA867" s="92"/>
      <c r="AB867" s="92"/>
      <c r="AC867" s="92"/>
      <c r="AD867" s="92"/>
      <c r="AE867" s="92"/>
      <c r="AF867" s="92"/>
      <c r="AG867" s="92"/>
    </row>
    <row r="868" ht="19.5" customHeight="1">
      <c r="A868" s="135"/>
      <c r="Y868" s="92"/>
      <c r="Z868" s="92"/>
      <c r="AA868" s="92"/>
      <c r="AB868" s="92"/>
      <c r="AC868" s="92"/>
      <c r="AD868" s="92"/>
      <c r="AE868" s="92"/>
      <c r="AF868" s="92"/>
      <c r="AG868" s="92"/>
    </row>
    <row r="869" ht="19.5" customHeight="1">
      <c r="A869" s="135"/>
      <c r="Y869" s="92"/>
      <c r="Z869" s="92"/>
      <c r="AA869" s="92"/>
      <c r="AB869" s="92"/>
      <c r="AC869" s="92"/>
      <c r="AD869" s="92"/>
      <c r="AE869" s="92"/>
      <c r="AF869" s="92"/>
      <c r="AG869" s="92"/>
    </row>
    <row r="870" ht="19.5" customHeight="1">
      <c r="A870" s="135"/>
      <c r="Y870" s="92"/>
      <c r="Z870" s="92"/>
      <c r="AA870" s="92"/>
      <c r="AB870" s="92"/>
      <c r="AC870" s="92"/>
      <c r="AD870" s="92"/>
      <c r="AE870" s="92"/>
      <c r="AF870" s="92"/>
      <c r="AG870" s="92"/>
    </row>
    <row r="871" ht="19.5" customHeight="1">
      <c r="A871" s="135"/>
      <c r="Y871" s="92"/>
      <c r="Z871" s="92"/>
      <c r="AA871" s="92"/>
      <c r="AB871" s="92"/>
      <c r="AC871" s="92"/>
      <c r="AD871" s="92"/>
      <c r="AE871" s="92"/>
      <c r="AF871" s="92"/>
      <c r="AG871" s="92"/>
    </row>
    <row r="872" ht="19.5" customHeight="1">
      <c r="A872" s="135"/>
      <c r="Y872" s="92"/>
      <c r="Z872" s="92"/>
      <c r="AA872" s="92"/>
      <c r="AB872" s="92"/>
      <c r="AC872" s="92"/>
      <c r="AD872" s="92"/>
      <c r="AE872" s="92"/>
      <c r="AF872" s="92"/>
      <c r="AG872" s="92"/>
    </row>
    <row r="873" ht="19.5" customHeight="1">
      <c r="A873" s="135"/>
      <c r="Y873" s="92"/>
      <c r="Z873" s="92"/>
      <c r="AA873" s="92"/>
      <c r="AB873" s="92"/>
      <c r="AC873" s="92"/>
      <c r="AD873" s="92"/>
      <c r="AE873" s="92"/>
      <c r="AF873" s="92"/>
      <c r="AG873" s="92"/>
    </row>
    <row r="874" ht="19.5" customHeight="1">
      <c r="A874" s="135"/>
      <c r="Y874" s="92"/>
      <c r="Z874" s="92"/>
      <c r="AA874" s="92"/>
      <c r="AB874" s="92"/>
      <c r="AC874" s="92"/>
      <c r="AD874" s="92"/>
      <c r="AE874" s="92"/>
      <c r="AF874" s="92"/>
      <c r="AG874" s="92"/>
    </row>
    <row r="875" ht="19.5" customHeight="1">
      <c r="A875" s="135"/>
      <c r="Y875" s="92"/>
      <c r="Z875" s="92"/>
      <c r="AA875" s="92"/>
      <c r="AB875" s="92"/>
      <c r="AC875" s="92"/>
      <c r="AD875" s="92"/>
      <c r="AE875" s="92"/>
      <c r="AF875" s="92"/>
      <c r="AG875" s="92"/>
    </row>
    <row r="876" ht="19.5" customHeight="1">
      <c r="A876" s="135"/>
      <c r="Y876" s="92"/>
      <c r="Z876" s="92"/>
      <c r="AA876" s="92"/>
      <c r="AB876" s="92"/>
      <c r="AC876" s="92"/>
      <c r="AD876" s="92"/>
      <c r="AE876" s="92"/>
      <c r="AF876" s="92"/>
      <c r="AG876" s="92"/>
    </row>
    <row r="877" ht="19.5" customHeight="1">
      <c r="A877" s="135"/>
      <c r="Y877" s="92"/>
      <c r="Z877" s="92"/>
      <c r="AA877" s="92"/>
      <c r="AB877" s="92"/>
      <c r="AC877" s="92"/>
      <c r="AD877" s="92"/>
      <c r="AE877" s="92"/>
      <c r="AF877" s="92"/>
      <c r="AG877" s="92"/>
    </row>
    <row r="878" ht="19.5" customHeight="1">
      <c r="A878" s="135"/>
      <c r="Y878" s="92"/>
      <c r="Z878" s="92"/>
      <c r="AA878" s="92"/>
      <c r="AB878" s="92"/>
      <c r="AC878" s="92"/>
      <c r="AD878" s="92"/>
      <c r="AE878" s="92"/>
      <c r="AF878" s="92"/>
      <c r="AG878" s="92"/>
    </row>
    <row r="879" ht="19.5" customHeight="1">
      <c r="A879" s="135"/>
      <c r="Y879" s="92"/>
      <c r="Z879" s="92"/>
      <c r="AA879" s="92"/>
      <c r="AB879" s="92"/>
      <c r="AC879" s="92"/>
      <c r="AD879" s="92"/>
      <c r="AE879" s="92"/>
      <c r="AF879" s="92"/>
      <c r="AG879" s="92"/>
    </row>
    <row r="880" ht="19.5" customHeight="1">
      <c r="A880" s="135"/>
      <c r="Y880" s="92"/>
      <c r="Z880" s="92"/>
      <c r="AA880" s="92"/>
      <c r="AB880" s="92"/>
      <c r="AC880" s="92"/>
      <c r="AD880" s="92"/>
      <c r="AE880" s="92"/>
      <c r="AF880" s="92"/>
      <c r="AG880" s="92"/>
    </row>
    <row r="881" ht="19.5" customHeight="1">
      <c r="A881" s="135"/>
      <c r="Y881" s="92"/>
      <c r="Z881" s="92"/>
      <c r="AA881" s="92"/>
      <c r="AB881" s="92"/>
      <c r="AC881" s="92"/>
      <c r="AD881" s="92"/>
      <c r="AE881" s="92"/>
      <c r="AF881" s="92"/>
      <c r="AG881" s="92"/>
    </row>
    <row r="882" ht="19.5" customHeight="1">
      <c r="A882" s="135"/>
      <c r="Y882" s="92"/>
      <c r="Z882" s="92"/>
      <c r="AA882" s="92"/>
      <c r="AB882" s="92"/>
      <c r="AC882" s="92"/>
      <c r="AD882" s="92"/>
      <c r="AE882" s="92"/>
      <c r="AF882" s="92"/>
      <c r="AG882" s="92"/>
    </row>
    <row r="883" ht="19.5" customHeight="1">
      <c r="A883" s="135"/>
      <c r="Y883" s="92"/>
      <c r="Z883" s="92"/>
      <c r="AA883" s="92"/>
      <c r="AB883" s="92"/>
      <c r="AC883" s="92"/>
      <c r="AD883" s="92"/>
      <c r="AE883" s="92"/>
      <c r="AF883" s="92"/>
      <c r="AG883" s="92"/>
    </row>
    <row r="884" ht="19.5" customHeight="1">
      <c r="A884" s="135"/>
      <c r="Y884" s="92"/>
      <c r="Z884" s="92"/>
      <c r="AA884" s="92"/>
      <c r="AB884" s="92"/>
      <c r="AC884" s="92"/>
      <c r="AD884" s="92"/>
      <c r="AE884" s="92"/>
      <c r="AF884" s="92"/>
      <c r="AG884" s="92"/>
    </row>
    <row r="885" ht="19.5" customHeight="1">
      <c r="A885" s="135"/>
      <c r="Y885" s="92"/>
      <c r="Z885" s="92"/>
      <c r="AA885" s="92"/>
      <c r="AB885" s="92"/>
      <c r="AC885" s="92"/>
      <c r="AD885" s="92"/>
      <c r="AE885" s="92"/>
      <c r="AF885" s="92"/>
      <c r="AG885" s="92"/>
    </row>
    <row r="886" ht="19.5" customHeight="1">
      <c r="A886" s="135"/>
      <c r="Y886" s="92"/>
      <c r="Z886" s="92"/>
      <c r="AA886" s="92"/>
      <c r="AB886" s="92"/>
      <c r="AC886" s="92"/>
      <c r="AD886" s="92"/>
      <c r="AE886" s="92"/>
      <c r="AF886" s="92"/>
      <c r="AG886" s="92"/>
    </row>
    <row r="887" ht="19.5" customHeight="1">
      <c r="A887" s="135"/>
      <c r="Y887" s="92"/>
      <c r="Z887" s="92"/>
      <c r="AA887" s="92"/>
      <c r="AB887" s="92"/>
      <c r="AC887" s="92"/>
      <c r="AD887" s="92"/>
      <c r="AE887" s="92"/>
      <c r="AF887" s="92"/>
      <c r="AG887" s="92"/>
    </row>
    <row r="888" ht="19.5" customHeight="1">
      <c r="A888" s="135"/>
      <c r="Y888" s="92"/>
      <c r="Z888" s="92"/>
      <c r="AA888" s="92"/>
      <c r="AB888" s="92"/>
      <c r="AC888" s="92"/>
      <c r="AD888" s="92"/>
      <c r="AE888" s="92"/>
      <c r="AF888" s="92"/>
      <c r="AG888" s="92"/>
    </row>
    <row r="889" ht="19.5" customHeight="1">
      <c r="A889" s="135"/>
      <c r="Y889" s="92"/>
      <c r="Z889" s="92"/>
      <c r="AA889" s="92"/>
      <c r="AB889" s="92"/>
      <c r="AC889" s="92"/>
      <c r="AD889" s="92"/>
      <c r="AE889" s="92"/>
      <c r="AF889" s="92"/>
      <c r="AG889" s="92"/>
    </row>
    <row r="890" ht="19.5" customHeight="1">
      <c r="A890" s="135"/>
      <c r="Y890" s="92"/>
      <c r="Z890" s="92"/>
      <c r="AA890" s="92"/>
      <c r="AB890" s="92"/>
      <c r="AC890" s="92"/>
      <c r="AD890" s="92"/>
      <c r="AE890" s="92"/>
      <c r="AF890" s="92"/>
      <c r="AG890" s="92"/>
    </row>
    <row r="891" ht="19.5" customHeight="1">
      <c r="A891" s="135"/>
      <c r="Y891" s="92"/>
      <c r="Z891" s="92"/>
      <c r="AA891" s="92"/>
      <c r="AB891" s="92"/>
      <c r="AC891" s="92"/>
      <c r="AD891" s="92"/>
      <c r="AE891" s="92"/>
      <c r="AF891" s="92"/>
      <c r="AG891" s="92"/>
    </row>
    <row r="892" ht="19.5" customHeight="1">
      <c r="A892" s="135"/>
      <c r="Y892" s="92"/>
      <c r="Z892" s="92"/>
      <c r="AA892" s="92"/>
      <c r="AB892" s="92"/>
      <c r="AC892" s="92"/>
      <c r="AD892" s="92"/>
      <c r="AE892" s="92"/>
      <c r="AF892" s="92"/>
      <c r="AG892" s="92"/>
    </row>
    <row r="893" ht="19.5" customHeight="1">
      <c r="A893" s="135"/>
      <c r="Y893" s="92"/>
      <c r="Z893" s="92"/>
      <c r="AA893" s="92"/>
      <c r="AB893" s="92"/>
      <c r="AC893" s="92"/>
      <c r="AD893" s="92"/>
      <c r="AE893" s="92"/>
      <c r="AF893" s="92"/>
      <c r="AG893" s="92"/>
    </row>
    <row r="894" ht="19.5" customHeight="1">
      <c r="A894" s="135"/>
      <c r="Y894" s="92"/>
      <c r="Z894" s="92"/>
      <c r="AA894" s="92"/>
      <c r="AB894" s="92"/>
      <c r="AC894" s="92"/>
      <c r="AD894" s="92"/>
      <c r="AE894" s="92"/>
      <c r="AF894" s="92"/>
      <c r="AG894" s="92"/>
    </row>
    <row r="895" ht="19.5" customHeight="1">
      <c r="A895" s="135"/>
      <c r="Y895" s="92"/>
      <c r="Z895" s="92"/>
      <c r="AA895" s="92"/>
      <c r="AB895" s="92"/>
      <c r="AC895" s="92"/>
      <c r="AD895" s="92"/>
      <c r="AE895" s="92"/>
      <c r="AF895" s="92"/>
      <c r="AG895" s="92"/>
    </row>
    <row r="896" ht="19.5" customHeight="1">
      <c r="A896" s="135"/>
      <c r="Y896" s="92"/>
      <c r="Z896" s="92"/>
      <c r="AA896" s="92"/>
      <c r="AB896" s="92"/>
      <c r="AC896" s="92"/>
      <c r="AD896" s="92"/>
      <c r="AE896" s="92"/>
      <c r="AF896" s="92"/>
      <c r="AG896" s="92"/>
    </row>
    <row r="897" ht="19.5" customHeight="1">
      <c r="A897" s="135"/>
      <c r="Y897" s="92"/>
      <c r="Z897" s="92"/>
      <c r="AA897" s="92"/>
      <c r="AB897" s="92"/>
      <c r="AC897" s="92"/>
      <c r="AD897" s="92"/>
      <c r="AE897" s="92"/>
      <c r="AF897" s="92"/>
      <c r="AG897" s="92"/>
    </row>
    <row r="898" ht="19.5" customHeight="1">
      <c r="A898" s="135"/>
      <c r="Y898" s="92"/>
      <c r="Z898" s="92"/>
      <c r="AA898" s="92"/>
      <c r="AB898" s="92"/>
      <c r="AC898" s="92"/>
      <c r="AD898" s="92"/>
      <c r="AE898" s="92"/>
      <c r="AF898" s="92"/>
      <c r="AG898" s="92"/>
    </row>
    <row r="899" ht="19.5" customHeight="1">
      <c r="A899" s="135"/>
      <c r="Y899" s="92"/>
      <c r="Z899" s="92"/>
      <c r="AA899" s="92"/>
      <c r="AB899" s="92"/>
      <c r="AC899" s="92"/>
      <c r="AD899" s="92"/>
      <c r="AE899" s="92"/>
      <c r="AF899" s="92"/>
      <c r="AG899" s="92"/>
    </row>
    <row r="900" ht="19.5" customHeight="1">
      <c r="A900" s="135"/>
      <c r="Y900" s="92"/>
      <c r="Z900" s="92"/>
      <c r="AA900" s="92"/>
      <c r="AB900" s="92"/>
      <c r="AC900" s="92"/>
      <c r="AD900" s="92"/>
      <c r="AE900" s="92"/>
      <c r="AF900" s="92"/>
      <c r="AG900" s="92"/>
    </row>
    <row r="901" ht="19.5" customHeight="1">
      <c r="A901" s="135"/>
      <c r="Y901" s="92"/>
      <c r="Z901" s="92"/>
      <c r="AA901" s="92"/>
      <c r="AB901" s="92"/>
      <c r="AC901" s="92"/>
      <c r="AD901" s="92"/>
      <c r="AE901" s="92"/>
      <c r="AF901" s="92"/>
      <c r="AG901" s="92"/>
    </row>
    <row r="902" ht="19.5" customHeight="1">
      <c r="A902" s="135"/>
      <c r="Y902" s="92"/>
      <c r="Z902" s="92"/>
      <c r="AA902" s="92"/>
      <c r="AB902" s="92"/>
      <c r="AC902" s="92"/>
      <c r="AD902" s="92"/>
      <c r="AE902" s="92"/>
      <c r="AF902" s="92"/>
      <c r="AG902" s="92"/>
    </row>
    <row r="903" ht="19.5" customHeight="1">
      <c r="A903" s="135"/>
      <c r="Y903" s="92"/>
      <c r="Z903" s="92"/>
      <c r="AA903" s="92"/>
      <c r="AB903" s="92"/>
      <c r="AC903" s="92"/>
      <c r="AD903" s="92"/>
      <c r="AE903" s="92"/>
      <c r="AF903" s="92"/>
      <c r="AG903" s="92"/>
    </row>
    <row r="904" ht="19.5" customHeight="1">
      <c r="A904" s="135"/>
      <c r="Y904" s="92"/>
      <c r="Z904" s="92"/>
      <c r="AA904" s="92"/>
      <c r="AB904" s="92"/>
      <c r="AC904" s="92"/>
      <c r="AD904" s="92"/>
      <c r="AE904" s="92"/>
      <c r="AF904" s="92"/>
      <c r="AG904" s="92"/>
    </row>
    <row r="905" ht="19.5" customHeight="1">
      <c r="A905" s="135"/>
      <c r="Y905" s="92"/>
      <c r="Z905" s="92"/>
      <c r="AA905" s="92"/>
      <c r="AB905" s="92"/>
      <c r="AC905" s="92"/>
      <c r="AD905" s="92"/>
      <c r="AE905" s="92"/>
      <c r="AF905" s="92"/>
      <c r="AG905" s="92"/>
    </row>
    <row r="906" ht="19.5" customHeight="1">
      <c r="A906" s="135"/>
      <c r="Y906" s="92"/>
      <c r="Z906" s="92"/>
      <c r="AA906" s="92"/>
      <c r="AB906" s="92"/>
      <c r="AC906" s="92"/>
      <c r="AD906" s="92"/>
      <c r="AE906" s="92"/>
      <c r="AF906" s="92"/>
      <c r="AG906" s="92"/>
    </row>
    <row r="907" ht="19.5" customHeight="1">
      <c r="A907" s="135"/>
      <c r="Y907" s="92"/>
      <c r="Z907" s="92"/>
      <c r="AA907" s="92"/>
      <c r="AB907" s="92"/>
      <c r="AC907" s="92"/>
      <c r="AD907" s="92"/>
      <c r="AE907" s="92"/>
      <c r="AF907" s="92"/>
      <c r="AG907" s="92"/>
    </row>
    <row r="908" ht="19.5" customHeight="1">
      <c r="A908" s="135"/>
      <c r="Y908" s="92"/>
      <c r="Z908" s="92"/>
      <c r="AA908" s="92"/>
      <c r="AB908" s="92"/>
      <c r="AC908" s="92"/>
      <c r="AD908" s="92"/>
      <c r="AE908" s="92"/>
      <c r="AF908" s="92"/>
      <c r="AG908" s="92"/>
    </row>
    <row r="909" ht="19.5" customHeight="1">
      <c r="A909" s="135"/>
      <c r="Y909" s="92"/>
      <c r="Z909" s="92"/>
      <c r="AA909" s="92"/>
      <c r="AB909" s="92"/>
      <c r="AC909" s="92"/>
      <c r="AD909" s="92"/>
      <c r="AE909" s="92"/>
      <c r="AF909" s="92"/>
      <c r="AG909" s="92"/>
    </row>
    <row r="910" ht="19.5" customHeight="1">
      <c r="A910" s="135"/>
      <c r="Y910" s="92"/>
      <c r="Z910" s="92"/>
      <c r="AA910" s="92"/>
      <c r="AB910" s="92"/>
      <c r="AC910" s="92"/>
      <c r="AD910" s="92"/>
      <c r="AE910" s="92"/>
      <c r="AF910" s="92"/>
      <c r="AG910" s="92"/>
    </row>
    <row r="911" ht="19.5" customHeight="1">
      <c r="A911" s="135"/>
      <c r="Y911" s="92"/>
      <c r="Z911" s="92"/>
      <c r="AA911" s="92"/>
      <c r="AB911" s="92"/>
      <c r="AC911" s="92"/>
      <c r="AD911" s="92"/>
      <c r="AE911" s="92"/>
      <c r="AF911" s="92"/>
      <c r="AG911" s="92"/>
    </row>
    <row r="912" ht="19.5" customHeight="1">
      <c r="A912" s="135"/>
      <c r="Y912" s="92"/>
      <c r="Z912" s="92"/>
      <c r="AA912" s="92"/>
      <c r="AB912" s="92"/>
      <c r="AC912" s="92"/>
      <c r="AD912" s="92"/>
      <c r="AE912" s="92"/>
      <c r="AF912" s="92"/>
      <c r="AG912" s="92"/>
    </row>
    <row r="913" ht="19.5" customHeight="1">
      <c r="A913" s="135"/>
      <c r="Y913" s="92"/>
      <c r="Z913" s="92"/>
      <c r="AA913" s="92"/>
      <c r="AB913" s="92"/>
      <c r="AC913" s="92"/>
      <c r="AD913" s="92"/>
      <c r="AE913" s="92"/>
      <c r="AF913" s="92"/>
      <c r="AG913" s="92"/>
    </row>
    <row r="914" ht="19.5" customHeight="1">
      <c r="A914" s="135"/>
      <c r="Y914" s="92"/>
      <c r="Z914" s="92"/>
      <c r="AA914" s="92"/>
      <c r="AB914" s="92"/>
      <c r="AC914" s="92"/>
      <c r="AD914" s="92"/>
      <c r="AE914" s="92"/>
      <c r="AF914" s="92"/>
      <c r="AG914" s="92"/>
    </row>
    <row r="915" ht="19.5" customHeight="1">
      <c r="A915" s="135"/>
      <c r="Y915" s="92"/>
      <c r="Z915" s="92"/>
      <c r="AA915" s="92"/>
      <c r="AB915" s="92"/>
      <c r="AC915" s="92"/>
      <c r="AD915" s="92"/>
      <c r="AE915" s="92"/>
      <c r="AF915" s="92"/>
      <c r="AG915" s="92"/>
    </row>
    <row r="916" ht="19.5" customHeight="1">
      <c r="A916" s="135"/>
      <c r="Y916" s="92"/>
      <c r="Z916" s="92"/>
      <c r="AA916" s="92"/>
      <c r="AB916" s="92"/>
      <c r="AC916" s="92"/>
      <c r="AD916" s="92"/>
      <c r="AE916" s="92"/>
      <c r="AF916" s="92"/>
      <c r="AG916" s="92"/>
    </row>
    <row r="917" ht="19.5" customHeight="1">
      <c r="A917" s="135"/>
      <c r="Y917" s="92"/>
      <c r="Z917" s="92"/>
      <c r="AA917" s="92"/>
      <c r="AB917" s="92"/>
      <c r="AC917" s="92"/>
      <c r="AD917" s="92"/>
      <c r="AE917" s="92"/>
      <c r="AF917" s="92"/>
      <c r="AG917" s="92"/>
    </row>
    <row r="918" ht="19.5" customHeight="1">
      <c r="A918" s="135"/>
      <c r="Y918" s="92"/>
      <c r="Z918" s="92"/>
      <c r="AA918" s="92"/>
      <c r="AB918" s="92"/>
      <c r="AC918" s="92"/>
      <c r="AD918" s="92"/>
      <c r="AE918" s="92"/>
      <c r="AF918" s="92"/>
      <c r="AG918" s="92"/>
    </row>
    <row r="919" ht="19.5" customHeight="1">
      <c r="A919" s="135"/>
      <c r="Y919" s="92"/>
      <c r="Z919" s="92"/>
      <c r="AA919" s="92"/>
      <c r="AB919" s="92"/>
      <c r="AC919" s="92"/>
      <c r="AD919" s="92"/>
      <c r="AE919" s="92"/>
      <c r="AF919" s="92"/>
      <c r="AG919" s="92"/>
    </row>
    <row r="920" ht="19.5" customHeight="1">
      <c r="A920" s="135"/>
      <c r="Y920" s="92"/>
      <c r="Z920" s="92"/>
      <c r="AA920" s="92"/>
      <c r="AB920" s="92"/>
      <c r="AC920" s="92"/>
      <c r="AD920" s="92"/>
      <c r="AE920" s="92"/>
      <c r="AF920" s="92"/>
      <c r="AG920" s="92"/>
    </row>
    <row r="921" ht="19.5" customHeight="1">
      <c r="A921" s="135"/>
      <c r="Y921" s="92"/>
      <c r="Z921" s="92"/>
      <c r="AA921" s="92"/>
      <c r="AB921" s="92"/>
      <c r="AC921" s="92"/>
      <c r="AD921" s="92"/>
      <c r="AE921" s="92"/>
      <c r="AF921" s="92"/>
      <c r="AG921" s="92"/>
    </row>
    <row r="922" ht="19.5" customHeight="1">
      <c r="A922" s="135"/>
      <c r="Y922" s="92"/>
      <c r="Z922" s="92"/>
      <c r="AA922" s="92"/>
      <c r="AB922" s="92"/>
      <c r="AC922" s="92"/>
      <c r="AD922" s="92"/>
      <c r="AE922" s="92"/>
      <c r="AF922" s="92"/>
      <c r="AG922" s="92"/>
    </row>
    <row r="923" ht="19.5" customHeight="1">
      <c r="A923" s="135"/>
      <c r="Y923" s="92"/>
      <c r="Z923" s="92"/>
      <c r="AA923" s="92"/>
      <c r="AB923" s="92"/>
      <c r="AC923" s="92"/>
      <c r="AD923" s="92"/>
      <c r="AE923" s="92"/>
      <c r="AF923" s="92"/>
      <c r="AG923" s="92"/>
    </row>
    <row r="924" ht="19.5" customHeight="1">
      <c r="A924" s="135"/>
      <c r="Y924" s="92"/>
      <c r="Z924" s="92"/>
      <c r="AA924" s="92"/>
      <c r="AB924" s="92"/>
      <c r="AC924" s="92"/>
      <c r="AD924" s="92"/>
      <c r="AE924" s="92"/>
      <c r="AF924" s="92"/>
      <c r="AG924" s="92"/>
    </row>
    <row r="925" ht="19.5" customHeight="1">
      <c r="A925" s="135"/>
      <c r="Y925" s="92"/>
      <c r="Z925" s="92"/>
      <c r="AA925" s="92"/>
      <c r="AB925" s="92"/>
      <c r="AC925" s="92"/>
      <c r="AD925" s="92"/>
      <c r="AE925" s="92"/>
      <c r="AF925" s="92"/>
      <c r="AG925" s="92"/>
    </row>
    <row r="926" ht="19.5" customHeight="1">
      <c r="A926" s="135"/>
      <c r="Y926" s="92"/>
      <c r="Z926" s="92"/>
      <c r="AA926" s="92"/>
      <c r="AB926" s="92"/>
      <c r="AC926" s="92"/>
      <c r="AD926" s="92"/>
      <c r="AE926" s="92"/>
      <c r="AF926" s="92"/>
      <c r="AG926" s="92"/>
    </row>
    <row r="927" ht="19.5" customHeight="1">
      <c r="A927" s="135"/>
      <c r="Y927" s="92"/>
      <c r="Z927" s="92"/>
      <c r="AA927" s="92"/>
      <c r="AB927" s="92"/>
      <c r="AC927" s="92"/>
      <c r="AD927" s="92"/>
      <c r="AE927" s="92"/>
      <c r="AF927" s="92"/>
      <c r="AG927" s="92"/>
    </row>
    <row r="928" ht="19.5" customHeight="1">
      <c r="A928" s="135"/>
      <c r="Y928" s="92"/>
      <c r="Z928" s="92"/>
      <c r="AA928" s="92"/>
      <c r="AB928" s="92"/>
      <c r="AC928" s="92"/>
      <c r="AD928" s="92"/>
      <c r="AE928" s="92"/>
      <c r="AF928" s="92"/>
      <c r="AG928" s="92"/>
    </row>
    <row r="929" ht="19.5" customHeight="1">
      <c r="A929" s="135"/>
      <c r="Y929" s="92"/>
      <c r="Z929" s="92"/>
      <c r="AA929" s="92"/>
      <c r="AB929" s="92"/>
      <c r="AC929" s="92"/>
      <c r="AD929" s="92"/>
      <c r="AE929" s="92"/>
      <c r="AF929" s="92"/>
      <c r="AG929" s="92"/>
    </row>
    <row r="930" ht="19.5" customHeight="1">
      <c r="A930" s="135"/>
      <c r="Y930" s="92"/>
      <c r="Z930" s="92"/>
      <c r="AA930" s="92"/>
      <c r="AB930" s="92"/>
      <c r="AC930" s="92"/>
      <c r="AD930" s="92"/>
      <c r="AE930" s="92"/>
      <c r="AF930" s="92"/>
      <c r="AG930" s="92"/>
    </row>
    <row r="931" ht="19.5" customHeight="1">
      <c r="A931" s="135"/>
      <c r="Y931" s="92"/>
      <c r="Z931" s="92"/>
      <c r="AA931" s="92"/>
      <c r="AB931" s="92"/>
      <c r="AC931" s="92"/>
      <c r="AD931" s="92"/>
      <c r="AE931" s="92"/>
      <c r="AF931" s="92"/>
      <c r="AG931" s="92"/>
    </row>
    <row r="932" ht="19.5" customHeight="1">
      <c r="A932" s="135"/>
      <c r="Y932" s="92"/>
      <c r="Z932" s="92"/>
      <c r="AA932" s="92"/>
      <c r="AB932" s="92"/>
      <c r="AC932" s="92"/>
      <c r="AD932" s="92"/>
      <c r="AE932" s="92"/>
      <c r="AF932" s="92"/>
      <c r="AG932" s="92"/>
    </row>
    <row r="933" ht="19.5" customHeight="1">
      <c r="A933" s="135"/>
      <c r="Y933" s="92"/>
      <c r="Z933" s="92"/>
      <c r="AA933" s="92"/>
      <c r="AB933" s="92"/>
      <c r="AC933" s="92"/>
      <c r="AD933" s="92"/>
      <c r="AE933" s="92"/>
      <c r="AF933" s="92"/>
      <c r="AG933" s="92"/>
    </row>
    <row r="934" ht="19.5" customHeight="1">
      <c r="A934" s="135"/>
      <c r="Y934" s="92"/>
      <c r="Z934" s="92"/>
      <c r="AA934" s="92"/>
      <c r="AB934" s="92"/>
      <c r="AC934" s="92"/>
      <c r="AD934" s="92"/>
      <c r="AE934" s="92"/>
      <c r="AF934" s="92"/>
      <c r="AG934" s="92"/>
    </row>
    <row r="935" ht="19.5" customHeight="1">
      <c r="A935" s="135"/>
      <c r="Y935" s="92"/>
      <c r="Z935" s="92"/>
      <c r="AA935" s="92"/>
      <c r="AB935" s="92"/>
      <c r="AC935" s="92"/>
      <c r="AD935" s="92"/>
      <c r="AE935" s="92"/>
      <c r="AF935" s="92"/>
      <c r="AG935" s="92"/>
    </row>
    <row r="936" ht="19.5" customHeight="1">
      <c r="A936" s="135"/>
      <c r="Y936" s="92"/>
      <c r="Z936" s="92"/>
      <c r="AA936" s="92"/>
      <c r="AB936" s="92"/>
      <c r="AC936" s="92"/>
      <c r="AD936" s="92"/>
      <c r="AE936" s="92"/>
      <c r="AF936" s="92"/>
      <c r="AG936" s="92"/>
    </row>
    <row r="937" ht="19.5" customHeight="1">
      <c r="A937" s="135"/>
      <c r="Y937" s="92"/>
      <c r="Z937" s="92"/>
      <c r="AA937" s="92"/>
      <c r="AB937" s="92"/>
      <c r="AC937" s="92"/>
      <c r="AD937" s="92"/>
      <c r="AE937" s="92"/>
      <c r="AF937" s="92"/>
      <c r="AG937" s="92"/>
    </row>
    <row r="938" ht="19.5" customHeight="1">
      <c r="A938" s="135"/>
      <c r="Y938" s="92"/>
      <c r="Z938" s="92"/>
      <c r="AA938" s="92"/>
      <c r="AB938" s="92"/>
      <c r="AC938" s="92"/>
      <c r="AD938" s="92"/>
      <c r="AE938" s="92"/>
      <c r="AF938" s="92"/>
      <c r="AG938" s="92"/>
    </row>
    <row r="939" ht="19.5" customHeight="1">
      <c r="A939" s="135"/>
      <c r="Y939" s="92"/>
      <c r="Z939" s="92"/>
      <c r="AA939" s="92"/>
      <c r="AB939" s="92"/>
      <c r="AC939" s="92"/>
      <c r="AD939" s="92"/>
      <c r="AE939" s="92"/>
      <c r="AF939" s="92"/>
      <c r="AG939" s="92"/>
    </row>
    <row r="940" ht="19.5" customHeight="1">
      <c r="A940" s="135"/>
      <c r="Y940" s="92"/>
      <c r="Z940" s="92"/>
      <c r="AA940" s="92"/>
      <c r="AB940" s="92"/>
      <c r="AC940" s="92"/>
      <c r="AD940" s="92"/>
      <c r="AE940" s="92"/>
      <c r="AF940" s="92"/>
      <c r="AG940" s="92"/>
    </row>
    <row r="941" ht="19.5" customHeight="1">
      <c r="A941" s="135"/>
      <c r="Y941" s="92"/>
      <c r="Z941" s="92"/>
      <c r="AA941" s="92"/>
      <c r="AB941" s="92"/>
      <c r="AC941" s="92"/>
      <c r="AD941" s="92"/>
      <c r="AE941" s="92"/>
      <c r="AF941" s="92"/>
      <c r="AG941" s="92"/>
    </row>
    <row r="942" ht="19.5" customHeight="1">
      <c r="A942" s="135"/>
      <c r="Y942" s="92"/>
      <c r="Z942" s="92"/>
      <c r="AA942" s="92"/>
      <c r="AB942" s="92"/>
      <c r="AC942" s="92"/>
      <c r="AD942" s="92"/>
      <c r="AE942" s="92"/>
      <c r="AF942" s="92"/>
      <c r="AG942" s="92"/>
    </row>
    <row r="943" ht="19.5" customHeight="1">
      <c r="A943" s="135"/>
      <c r="Y943" s="92"/>
      <c r="Z943" s="92"/>
      <c r="AA943" s="92"/>
      <c r="AB943" s="92"/>
      <c r="AC943" s="92"/>
      <c r="AD943" s="92"/>
      <c r="AE943" s="92"/>
      <c r="AF943" s="92"/>
      <c r="AG943" s="92"/>
    </row>
    <row r="944" ht="19.5" customHeight="1">
      <c r="A944" s="135"/>
      <c r="Y944" s="92"/>
      <c r="Z944" s="92"/>
      <c r="AA944" s="92"/>
      <c r="AB944" s="92"/>
      <c r="AC944" s="92"/>
      <c r="AD944" s="92"/>
      <c r="AE944" s="92"/>
      <c r="AF944" s="92"/>
      <c r="AG944" s="92"/>
    </row>
    <row r="945" ht="19.5" customHeight="1">
      <c r="A945" s="135"/>
      <c r="Y945" s="92"/>
      <c r="Z945" s="92"/>
      <c r="AA945" s="92"/>
      <c r="AB945" s="92"/>
      <c r="AC945" s="92"/>
      <c r="AD945" s="92"/>
      <c r="AE945" s="92"/>
      <c r="AF945" s="92"/>
      <c r="AG945" s="92"/>
    </row>
    <row r="946" ht="19.5" customHeight="1">
      <c r="A946" s="135"/>
      <c r="Y946" s="92"/>
      <c r="Z946" s="92"/>
      <c r="AA946" s="92"/>
      <c r="AB946" s="92"/>
      <c r="AC946" s="92"/>
      <c r="AD946" s="92"/>
      <c r="AE946" s="92"/>
      <c r="AF946" s="92"/>
      <c r="AG946" s="92"/>
    </row>
    <row r="947" ht="19.5" customHeight="1">
      <c r="A947" s="135"/>
      <c r="Y947" s="92"/>
      <c r="Z947" s="92"/>
      <c r="AA947" s="92"/>
      <c r="AB947" s="92"/>
      <c r="AC947" s="92"/>
      <c r="AD947" s="92"/>
      <c r="AE947" s="92"/>
      <c r="AF947" s="92"/>
      <c r="AG947" s="92"/>
    </row>
    <row r="948" ht="19.5" customHeight="1">
      <c r="A948" s="135"/>
      <c r="Y948" s="92"/>
      <c r="Z948" s="92"/>
      <c r="AA948" s="92"/>
      <c r="AB948" s="92"/>
      <c r="AC948" s="92"/>
      <c r="AD948" s="92"/>
      <c r="AE948" s="92"/>
      <c r="AF948" s="92"/>
      <c r="AG948" s="92"/>
    </row>
    <row r="949" ht="19.5" customHeight="1">
      <c r="A949" s="135"/>
      <c r="Y949" s="92"/>
      <c r="Z949" s="92"/>
      <c r="AA949" s="92"/>
      <c r="AB949" s="92"/>
      <c r="AC949" s="92"/>
      <c r="AD949" s="92"/>
      <c r="AE949" s="92"/>
      <c r="AF949" s="92"/>
      <c r="AG949" s="92"/>
    </row>
    <row r="950" ht="19.5" customHeight="1">
      <c r="A950" s="135"/>
      <c r="Y950" s="92"/>
      <c r="Z950" s="92"/>
      <c r="AA950" s="92"/>
      <c r="AB950" s="92"/>
      <c r="AC950" s="92"/>
      <c r="AD950" s="92"/>
      <c r="AE950" s="92"/>
      <c r="AF950" s="92"/>
      <c r="AG950" s="92"/>
    </row>
    <row r="951" ht="19.5" customHeight="1">
      <c r="A951" s="135"/>
      <c r="Y951" s="92"/>
      <c r="Z951" s="92"/>
      <c r="AA951" s="92"/>
      <c r="AB951" s="92"/>
      <c r="AC951" s="92"/>
      <c r="AD951" s="92"/>
      <c r="AE951" s="92"/>
      <c r="AF951" s="92"/>
      <c r="AG951" s="92"/>
    </row>
    <row r="952" ht="19.5" customHeight="1">
      <c r="A952" s="135"/>
      <c r="Y952" s="92"/>
      <c r="Z952" s="92"/>
      <c r="AA952" s="92"/>
      <c r="AB952" s="92"/>
      <c r="AC952" s="92"/>
      <c r="AD952" s="92"/>
      <c r="AE952" s="92"/>
      <c r="AF952" s="92"/>
      <c r="AG952" s="92"/>
    </row>
    <row r="953" ht="19.5" customHeight="1">
      <c r="A953" s="135"/>
      <c r="Y953" s="92"/>
      <c r="Z953" s="92"/>
      <c r="AA953" s="92"/>
      <c r="AB953" s="92"/>
      <c r="AC953" s="92"/>
      <c r="AD953" s="92"/>
      <c r="AE953" s="92"/>
      <c r="AF953" s="92"/>
      <c r="AG953" s="92"/>
    </row>
    <row r="954" ht="19.5" customHeight="1">
      <c r="A954" s="135"/>
      <c r="Y954" s="92"/>
      <c r="Z954" s="92"/>
      <c r="AA954" s="92"/>
      <c r="AB954" s="92"/>
      <c r="AC954" s="92"/>
      <c r="AD954" s="92"/>
      <c r="AE954" s="92"/>
      <c r="AF954" s="92"/>
      <c r="AG954" s="92"/>
    </row>
    <row r="955" ht="19.5" customHeight="1">
      <c r="A955" s="135"/>
      <c r="Y955" s="92"/>
      <c r="Z955" s="92"/>
      <c r="AA955" s="92"/>
      <c r="AB955" s="92"/>
      <c r="AC955" s="92"/>
      <c r="AD955" s="92"/>
      <c r="AE955" s="92"/>
      <c r="AF955" s="92"/>
      <c r="AG955" s="92"/>
    </row>
    <row r="956" ht="19.5" customHeight="1">
      <c r="A956" s="135"/>
      <c r="Y956" s="92"/>
      <c r="Z956" s="92"/>
      <c r="AA956" s="92"/>
      <c r="AB956" s="92"/>
      <c r="AC956" s="92"/>
      <c r="AD956" s="92"/>
      <c r="AE956" s="92"/>
      <c r="AF956" s="92"/>
      <c r="AG956" s="92"/>
    </row>
    <row r="957" ht="19.5" customHeight="1">
      <c r="A957" s="135"/>
      <c r="Y957" s="92"/>
      <c r="Z957" s="92"/>
      <c r="AA957" s="92"/>
      <c r="AB957" s="92"/>
      <c r="AC957" s="92"/>
      <c r="AD957" s="92"/>
      <c r="AE957" s="92"/>
      <c r="AF957" s="92"/>
      <c r="AG957" s="92"/>
    </row>
    <row r="958" ht="19.5" customHeight="1">
      <c r="A958" s="135"/>
      <c r="Y958" s="92"/>
      <c r="Z958" s="92"/>
      <c r="AA958" s="92"/>
      <c r="AB958" s="92"/>
      <c r="AC958" s="92"/>
      <c r="AD958" s="92"/>
      <c r="AE958" s="92"/>
      <c r="AF958" s="92"/>
      <c r="AG958" s="92"/>
    </row>
    <row r="959" ht="19.5" customHeight="1">
      <c r="A959" s="135"/>
      <c r="Y959" s="92"/>
      <c r="Z959" s="92"/>
      <c r="AA959" s="92"/>
      <c r="AB959" s="92"/>
      <c r="AC959" s="92"/>
      <c r="AD959" s="92"/>
      <c r="AE959" s="92"/>
      <c r="AF959" s="92"/>
      <c r="AG959" s="92"/>
    </row>
    <row r="960" ht="19.5" customHeight="1">
      <c r="A960" s="135"/>
      <c r="Y960" s="92"/>
      <c r="Z960" s="92"/>
      <c r="AA960" s="92"/>
      <c r="AB960" s="92"/>
      <c r="AC960" s="92"/>
      <c r="AD960" s="92"/>
      <c r="AE960" s="92"/>
      <c r="AF960" s="92"/>
      <c r="AG960" s="92"/>
    </row>
    <row r="961" ht="19.5" customHeight="1">
      <c r="A961" s="135"/>
      <c r="Y961" s="92"/>
      <c r="Z961" s="92"/>
      <c r="AA961" s="92"/>
      <c r="AB961" s="92"/>
      <c r="AC961" s="92"/>
      <c r="AD961" s="92"/>
      <c r="AE961" s="92"/>
      <c r="AF961" s="92"/>
      <c r="AG961" s="92"/>
    </row>
    <row r="962" ht="19.5" customHeight="1">
      <c r="A962" s="135"/>
      <c r="Y962" s="92"/>
      <c r="Z962" s="92"/>
      <c r="AA962" s="92"/>
      <c r="AB962" s="92"/>
      <c r="AC962" s="92"/>
      <c r="AD962" s="92"/>
      <c r="AE962" s="92"/>
      <c r="AF962" s="92"/>
      <c r="AG962" s="92"/>
    </row>
    <row r="963" ht="19.5" customHeight="1">
      <c r="A963" s="135"/>
      <c r="Y963" s="92"/>
      <c r="Z963" s="92"/>
      <c r="AA963" s="92"/>
      <c r="AB963" s="92"/>
      <c r="AC963" s="92"/>
      <c r="AD963" s="92"/>
      <c r="AE963" s="92"/>
      <c r="AF963" s="92"/>
      <c r="AG963" s="92"/>
    </row>
    <row r="964" ht="19.5" customHeight="1">
      <c r="A964" s="135"/>
      <c r="Y964" s="92"/>
      <c r="Z964" s="92"/>
      <c r="AA964" s="92"/>
      <c r="AB964" s="92"/>
      <c r="AC964" s="92"/>
      <c r="AD964" s="92"/>
      <c r="AE964" s="92"/>
      <c r="AF964" s="92"/>
      <c r="AG964" s="92"/>
    </row>
    <row r="965" ht="19.5" customHeight="1">
      <c r="A965" s="135"/>
      <c r="Y965" s="92"/>
      <c r="Z965" s="92"/>
      <c r="AA965" s="92"/>
      <c r="AB965" s="92"/>
      <c r="AC965" s="92"/>
      <c r="AD965" s="92"/>
      <c r="AE965" s="92"/>
      <c r="AF965" s="92"/>
      <c r="AG965" s="92"/>
    </row>
    <row r="966" ht="19.5" customHeight="1">
      <c r="A966" s="135"/>
      <c r="Y966" s="92"/>
      <c r="Z966" s="92"/>
      <c r="AA966" s="92"/>
      <c r="AB966" s="92"/>
      <c r="AC966" s="92"/>
      <c r="AD966" s="92"/>
      <c r="AE966" s="92"/>
      <c r="AF966" s="92"/>
      <c r="AG966" s="92"/>
    </row>
    <row r="967" ht="19.5" customHeight="1">
      <c r="A967" s="135"/>
      <c r="Y967" s="92"/>
      <c r="Z967" s="92"/>
      <c r="AA967" s="92"/>
      <c r="AB967" s="92"/>
      <c r="AC967" s="92"/>
      <c r="AD967" s="92"/>
      <c r="AE967" s="92"/>
      <c r="AF967" s="92"/>
      <c r="AG967" s="92"/>
    </row>
    <row r="968" ht="19.5" customHeight="1">
      <c r="A968" s="135"/>
      <c r="Y968" s="92"/>
      <c r="Z968" s="92"/>
      <c r="AA968" s="92"/>
      <c r="AB968" s="92"/>
      <c r="AC968" s="92"/>
      <c r="AD968" s="92"/>
      <c r="AE968" s="92"/>
      <c r="AF968" s="92"/>
      <c r="AG968" s="92"/>
    </row>
    <row r="969" ht="19.5" customHeight="1">
      <c r="A969" s="135"/>
      <c r="Y969" s="92"/>
      <c r="Z969" s="92"/>
      <c r="AA969" s="92"/>
      <c r="AB969" s="92"/>
      <c r="AC969" s="92"/>
      <c r="AD969" s="92"/>
      <c r="AE969" s="92"/>
      <c r="AF969" s="92"/>
      <c r="AG969" s="92"/>
    </row>
    <row r="970" ht="19.5" customHeight="1">
      <c r="A970" s="135"/>
      <c r="Y970" s="92"/>
      <c r="Z970" s="92"/>
      <c r="AA970" s="92"/>
      <c r="AB970" s="92"/>
      <c r="AC970" s="92"/>
      <c r="AD970" s="92"/>
      <c r="AE970" s="92"/>
      <c r="AF970" s="92"/>
      <c r="AG970" s="92"/>
    </row>
    <row r="971" ht="19.5" customHeight="1">
      <c r="A971" s="135"/>
      <c r="Y971" s="92"/>
      <c r="Z971" s="92"/>
      <c r="AA971" s="92"/>
      <c r="AB971" s="92"/>
      <c r="AC971" s="92"/>
      <c r="AD971" s="92"/>
      <c r="AE971" s="92"/>
      <c r="AF971" s="92"/>
      <c r="AG971" s="92"/>
    </row>
    <row r="972" ht="19.5" customHeight="1">
      <c r="A972" s="135"/>
      <c r="Y972" s="92"/>
      <c r="Z972" s="92"/>
      <c r="AA972" s="92"/>
      <c r="AB972" s="92"/>
      <c r="AC972" s="92"/>
      <c r="AD972" s="92"/>
      <c r="AE972" s="92"/>
      <c r="AF972" s="92"/>
      <c r="AG972" s="92"/>
    </row>
    <row r="973" ht="19.5" customHeight="1">
      <c r="A973" s="135"/>
      <c r="Y973" s="92"/>
      <c r="Z973" s="92"/>
      <c r="AA973" s="92"/>
      <c r="AB973" s="92"/>
      <c r="AC973" s="92"/>
      <c r="AD973" s="92"/>
      <c r="AE973" s="92"/>
      <c r="AF973" s="92"/>
      <c r="AG973" s="92"/>
    </row>
    <row r="974" ht="19.5" customHeight="1">
      <c r="A974" s="135"/>
      <c r="Y974" s="92"/>
      <c r="Z974" s="92"/>
      <c r="AA974" s="92"/>
      <c r="AB974" s="92"/>
      <c r="AC974" s="92"/>
      <c r="AD974" s="92"/>
      <c r="AE974" s="92"/>
      <c r="AF974" s="92"/>
      <c r="AG974" s="92"/>
    </row>
    <row r="975" ht="19.5" customHeight="1">
      <c r="A975" s="135"/>
      <c r="Y975" s="92"/>
      <c r="Z975" s="92"/>
      <c r="AA975" s="92"/>
      <c r="AB975" s="92"/>
      <c r="AC975" s="92"/>
      <c r="AD975" s="92"/>
      <c r="AE975" s="92"/>
      <c r="AF975" s="92"/>
      <c r="AG975" s="92"/>
    </row>
    <row r="976" ht="19.5" customHeight="1">
      <c r="A976" s="135"/>
      <c r="Y976" s="92"/>
      <c r="Z976" s="92"/>
      <c r="AA976" s="92"/>
      <c r="AB976" s="92"/>
      <c r="AC976" s="92"/>
      <c r="AD976" s="92"/>
      <c r="AE976" s="92"/>
      <c r="AF976" s="92"/>
      <c r="AG976" s="92"/>
    </row>
    <row r="977" ht="19.5" customHeight="1">
      <c r="A977" s="135"/>
      <c r="Y977" s="92"/>
      <c r="Z977" s="92"/>
      <c r="AA977" s="92"/>
      <c r="AB977" s="92"/>
      <c r="AC977" s="92"/>
      <c r="AD977" s="92"/>
      <c r="AE977" s="92"/>
      <c r="AF977" s="92"/>
      <c r="AG977" s="92"/>
    </row>
    <row r="978" ht="19.5" customHeight="1">
      <c r="A978" s="135"/>
      <c r="Y978" s="92"/>
      <c r="Z978" s="92"/>
      <c r="AA978" s="92"/>
      <c r="AB978" s="92"/>
      <c r="AC978" s="92"/>
      <c r="AD978" s="92"/>
      <c r="AE978" s="92"/>
      <c r="AF978" s="92"/>
      <c r="AG978" s="92"/>
    </row>
    <row r="979" ht="19.5" customHeight="1">
      <c r="A979" s="135"/>
      <c r="Y979" s="92"/>
      <c r="Z979" s="92"/>
      <c r="AA979" s="92"/>
      <c r="AB979" s="92"/>
      <c r="AC979" s="92"/>
      <c r="AD979" s="92"/>
      <c r="AE979" s="92"/>
      <c r="AF979" s="92"/>
      <c r="AG979" s="92"/>
    </row>
    <row r="980" ht="19.5" customHeight="1">
      <c r="A980" s="135"/>
      <c r="Y980" s="92"/>
      <c r="Z980" s="92"/>
      <c r="AA980" s="92"/>
      <c r="AB980" s="92"/>
      <c r="AC980" s="92"/>
      <c r="AD980" s="92"/>
      <c r="AE980" s="92"/>
      <c r="AF980" s="92"/>
      <c r="AG980" s="92"/>
    </row>
    <row r="981" ht="19.5" customHeight="1">
      <c r="A981" s="135"/>
      <c r="Y981" s="92"/>
      <c r="Z981" s="92"/>
      <c r="AA981" s="92"/>
      <c r="AB981" s="92"/>
      <c r="AC981" s="92"/>
      <c r="AD981" s="92"/>
      <c r="AE981" s="92"/>
      <c r="AF981" s="92"/>
      <c r="AG981" s="92"/>
    </row>
    <row r="982" ht="19.5" customHeight="1">
      <c r="A982" s="135"/>
      <c r="Y982" s="92"/>
      <c r="Z982" s="92"/>
      <c r="AA982" s="92"/>
      <c r="AB982" s="92"/>
      <c r="AC982" s="92"/>
      <c r="AD982" s="92"/>
      <c r="AE982" s="92"/>
      <c r="AF982" s="92"/>
      <c r="AG982" s="92"/>
    </row>
    <row r="983" ht="19.5" customHeight="1">
      <c r="A983" s="135"/>
      <c r="Y983" s="92"/>
      <c r="Z983" s="92"/>
      <c r="AA983" s="92"/>
      <c r="AB983" s="92"/>
      <c r="AC983" s="92"/>
      <c r="AD983" s="92"/>
      <c r="AE983" s="92"/>
      <c r="AF983" s="92"/>
      <c r="AG983" s="92"/>
    </row>
    <row r="984" ht="19.5" customHeight="1">
      <c r="A984" s="135"/>
      <c r="Y984" s="92"/>
      <c r="Z984" s="92"/>
      <c r="AA984" s="92"/>
      <c r="AB984" s="92"/>
      <c r="AC984" s="92"/>
      <c r="AD984" s="92"/>
      <c r="AE984" s="92"/>
      <c r="AF984" s="92"/>
      <c r="AG984" s="92"/>
    </row>
    <row r="985" ht="19.5" customHeight="1">
      <c r="A985" s="135"/>
      <c r="Y985" s="92"/>
      <c r="Z985" s="92"/>
      <c r="AA985" s="92"/>
      <c r="AB985" s="92"/>
      <c r="AC985" s="92"/>
      <c r="AD985" s="92"/>
      <c r="AE985" s="92"/>
      <c r="AF985" s="92"/>
      <c r="AG985" s="92"/>
    </row>
    <row r="986" ht="19.5" customHeight="1">
      <c r="A986" s="135"/>
      <c r="Y986" s="92"/>
      <c r="Z986" s="92"/>
      <c r="AA986" s="92"/>
      <c r="AB986" s="92"/>
      <c r="AC986" s="92"/>
      <c r="AD986" s="92"/>
      <c r="AE986" s="92"/>
      <c r="AF986" s="92"/>
      <c r="AG986" s="92"/>
    </row>
    <row r="987" ht="19.5" customHeight="1">
      <c r="A987" s="135"/>
      <c r="Y987" s="92"/>
      <c r="Z987" s="92"/>
      <c r="AA987" s="92"/>
      <c r="AB987" s="92"/>
      <c r="AC987" s="92"/>
      <c r="AD987" s="92"/>
      <c r="AE987" s="92"/>
      <c r="AF987" s="92"/>
      <c r="AG987" s="92"/>
    </row>
    <row r="988" ht="19.5" customHeight="1">
      <c r="A988" s="135"/>
      <c r="Y988" s="92"/>
      <c r="Z988" s="92"/>
      <c r="AA988" s="92"/>
      <c r="AB988" s="92"/>
      <c r="AC988" s="92"/>
      <c r="AD988" s="92"/>
      <c r="AE988" s="92"/>
      <c r="AF988" s="92"/>
      <c r="AG988" s="92"/>
    </row>
    <row r="989" ht="19.5" customHeight="1">
      <c r="A989" s="135"/>
      <c r="Y989" s="92"/>
      <c r="Z989" s="92"/>
      <c r="AA989" s="92"/>
      <c r="AB989" s="92"/>
      <c r="AC989" s="92"/>
      <c r="AD989" s="92"/>
      <c r="AE989" s="92"/>
      <c r="AF989" s="92"/>
      <c r="AG989" s="92"/>
    </row>
    <row r="990" ht="19.5" customHeight="1">
      <c r="A990" s="135"/>
      <c r="Y990" s="92"/>
      <c r="Z990" s="92"/>
      <c r="AA990" s="92"/>
      <c r="AB990" s="92"/>
      <c r="AC990" s="92"/>
      <c r="AD990" s="92"/>
      <c r="AE990" s="92"/>
      <c r="AF990" s="92"/>
      <c r="AG990" s="92"/>
    </row>
    <row r="991" ht="19.5" customHeight="1">
      <c r="A991" s="135"/>
      <c r="Y991" s="92"/>
      <c r="Z991" s="92"/>
      <c r="AA991" s="92"/>
      <c r="AB991" s="92"/>
      <c r="AC991" s="92"/>
      <c r="AD991" s="92"/>
      <c r="AE991" s="92"/>
      <c r="AF991" s="92"/>
      <c r="AG991" s="92"/>
    </row>
    <row r="992" ht="19.5" customHeight="1">
      <c r="A992" s="135"/>
      <c r="Y992" s="92"/>
      <c r="Z992" s="92"/>
      <c r="AA992" s="92"/>
      <c r="AB992" s="92"/>
      <c r="AC992" s="92"/>
      <c r="AD992" s="92"/>
      <c r="AE992" s="92"/>
      <c r="AF992" s="92"/>
      <c r="AG992" s="92"/>
    </row>
    <row r="993" ht="19.5" customHeight="1">
      <c r="A993" s="135"/>
      <c r="Y993" s="92"/>
      <c r="Z993" s="92"/>
      <c r="AA993" s="92"/>
      <c r="AB993" s="92"/>
      <c r="AC993" s="92"/>
      <c r="AD993" s="92"/>
      <c r="AE993" s="92"/>
      <c r="AF993" s="92"/>
      <c r="AG993" s="92"/>
    </row>
    <row r="994" ht="19.5" customHeight="1">
      <c r="A994" s="135"/>
      <c r="Y994" s="92"/>
      <c r="Z994" s="92"/>
      <c r="AA994" s="92"/>
      <c r="AB994" s="92"/>
      <c r="AC994" s="92"/>
      <c r="AD994" s="92"/>
      <c r="AE994" s="92"/>
      <c r="AF994" s="92"/>
      <c r="AG994" s="92"/>
    </row>
    <row r="995" ht="19.5" customHeight="1">
      <c r="A995" s="135"/>
      <c r="Y995" s="92"/>
      <c r="Z995" s="92"/>
      <c r="AA995" s="92"/>
      <c r="AB995" s="92"/>
      <c r="AC995" s="92"/>
      <c r="AD995" s="92"/>
      <c r="AE995" s="92"/>
      <c r="AF995" s="92"/>
      <c r="AG995" s="92"/>
    </row>
    <row r="996" ht="19.5" customHeight="1">
      <c r="A996" s="135"/>
      <c r="Y996" s="92"/>
      <c r="Z996" s="92"/>
      <c r="AA996" s="92"/>
      <c r="AB996" s="92"/>
      <c r="AC996" s="92"/>
      <c r="AD996" s="92"/>
      <c r="AE996" s="92"/>
      <c r="AF996" s="92"/>
      <c r="AG996" s="92"/>
    </row>
    <row r="997" ht="19.5" customHeight="1">
      <c r="A997" s="135"/>
      <c r="Y997" s="92"/>
      <c r="Z997" s="92"/>
      <c r="AA997" s="92"/>
      <c r="AB997" s="92"/>
      <c r="AC997" s="92"/>
      <c r="AD997" s="92"/>
      <c r="AE997" s="92"/>
      <c r="AF997" s="92"/>
      <c r="AG997" s="92"/>
    </row>
    <row r="998" ht="19.5" customHeight="1">
      <c r="A998" s="135"/>
      <c r="Y998" s="92"/>
      <c r="Z998" s="92"/>
      <c r="AA998" s="92"/>
      <c r="AB998" s="92"/>
      <c r="AC998" s="92"/>
      <c r="AD998" s="92"/>
      <c r="AE998" s="92"/>
      <c r="AF998" s="92"/>
      <c r="AG998" s="92"/>
    </row>
    <row r="999" ht="19.5" customHeight="1">
      <c r="A999" s="135"/>
      <c r="Y999" s="92"/>
      <c r="Z999" s="92"/>
      <c r="AA999" s="92"/>
      <c r="AB999" s="92"/>
      <c r="AC999" s="92"/>
      <c r="AD999" s="92"/>
      <c r="AE999" s="92"/>
      <c r="AF999" s="92"/>
      <c r="AG999" s="92"/>
    </row>
    <row r="1000" ht="19.5" customHeight="1">
      <c r="A1000" s="135"/>
      <c r="Y1000" s="92"/>
      <c r="Z1000" s="92"/>
      <c r="AA1000" s="92"/>
      <c r="AB1000" s="92"/>
      <c r="AC1000" s="92"/>
      <c r="AD1000" s="92"/>
      <c r="AE1000" s="92"/>
      <c r="AF1000" s="92"/>
      <c r="AG1000" s="92"/>
    </row>
  </sheetData>
  <mergeCells count="462">
    <mergeCell ref="W166:W168"/>
    <mergeCell ref="W172:W174"/>
    <mergeCell ref="E149:I150"/>
    <mergeCell ref="E155:I156"/>
    <mergeCell ref="E165:I166"/>
    <mergeCell ref="Q165:U166"/>
    <mergeCell ref="O166:O167"/>
    <mergeCell ref="E171:I172"/>
    <mergeCell ref="Q171:U172"/>
    <mergeCell ref="E43:I44"/>
    <mergeCell ref="Q43:U44"/>
    <mergeCell ref="K44:K46"/>
    <mergeCell ref="E53:I54"/>
    <mergeCell ref="Q53:U54"/>
    <mergeCell ref="K54:K56"/>
    <mergeCell ref="O54:O55"/>
    <mergeCell ref="E59:I60"/>
    <mergeCell ref="Q59:U60"/>
    <mergeCell ref="K60:K62"/>
    <mergeCell ref="W60:W62"/>
    <mergeCell ref="Q69:U70"/>
    <mergeCell ref="K70:K72"/>
    <mergeCell ref="Q75:U76"/>
    <mergeCell ref="C62:C63"/>
    <mergeCell ref="C70:C71"/>
    <mergeCell ref="C74:C75"/>
    <mergeCell ref="C78:C79"/>
    <mergeCell ref="C86:C87"/>
    <mergeCell ref="C90:C91"/>
    <mergeCell ref="C94:C95"/>
    <mergeCell ref="W70:W72"/>
    <mergeCell ref="W76:W78"/>
    <mergeCell ref="Q85:U86"/>
    <mergeCell ref="W86:W88"/>
    <mergeCell ref="Q91:U92"/>
    <mergeCell ref="W92:W94"/>
    <mergeCell ref="W102:W104"/>
    <mergeCell ref="E107:I108"/>
    <mergeCell ref="E117:I118"/>
    <mergeCell ref="K118:K120"/>
    <mergeCell ref="E123:I124"/>
    <mergeCell ref="K124:K126"/>
    <mergeCell ref="E133:I134"/>
    <mergeCell ref="E139:I140"/>
    <mergeCell ref="E197:I198"/>
    <mergeCell ref="Q197:U198"/>
    <mergeCell ref="E181:I182"/>
    <mergeCell ref="Q181:U182"/>
    <mergeCell ref="O182:O183"/>
    <mergeCell ref="W182:W184"/>
    <mergeCell ref="E187:I188"/>
    <mergeCell ref="Q187:U188"/>
    <mergeCell ref="W188:W190"/>
    <mergeCell ref="W380:W382"/>
    <mergeCell ref="W390:W392"/>
    <mergeCell ref="W326:W328"/>
    <mergeCell ref="W332:W334"/>
    <mergeCell ref="W342:W344"/>
    <mergeCell ref="W348:W350"/>
    <mergeCell ref="W358:W360"/>
    <mergeCell ref="W364:W366"/>
    <mergeCell ref="W374:W376"/>
    <mergeCell ref="O138:O139"/>
    <mergeCell ref="Q139:U140"/>
    <mergeCell ref="W140:W142"/>
    <mergeCell ref="O142:O143"/>
    <mergeCell ref="Q149:U150"/>
    <mergeCell ref="O150:O151"/>
    <mergeCell ref="Q155:U156"/>
    <mergeCell ref="W150:W152"/>
    <mergeCell ref="W156:W158"/>
    <mergeCell ref="W198:W200"/>
    <mergeCell ref="Q203:U204"/>
    <mergeCell ref="W204:W206"/>
    <mergeCell ref="Q213:U214"/>
    <mergeCell ref="Q219:U220"/>
    <mergeCell ref="W214:W216"/>
    <mergeCell ref="W220:W222"/>
    <mergeCell ref="W230:W232"/>
    <mergeCell ref="W236:W238"/>
    <mergeCell ref="W246:W248"/>
    <mergeCell ref="W252:W254"/>
    <mergeCell ref="W262:W264"/>
    <mergeCell ref="Q229:U230"/>
    <mergeCell ref="Q235:U236"/>
    <mergeCell ref="Q245:U246"/>
    <mergeCell ref="Q251:U252"/>
    <mergeCell ref="Q261:U262"/>
    <mergeCell ref="Q267:U268"/>
    <mergeCell ref="Q277:U278"/>
    <mergeCell ref="W268:W270"/>
    <mergeCell ref="W278:W280"/>
    <mergeCell ref="W284:W286"/>
    <mergeCell ref="W294:W296"/>
    <mergeCell ref="W300:W302"/>
    <mergeCell ref="W310:W312"/>
    <mergeCell ref="W316:W318"/>
    <mergeCell ref="Q341:U342"/>
    <mergeCell ref="Q347:U348"/>
    <mergeCell ref="Q357:U358"/>
    <mergeCell ref="Q363:U364"/>
    <mergeCell ref="Q373:U374"/>
    <mergeCell ref="Q379:U380"/>
    <mergeCell ref="Q389:U390"/>
    <mergeCell ref="Q283:U284"/>
    <mergeCell ref="Q293:U294"/>
    <mergeCell ref="Q299:U300"/>
    <mergeCell ref="Q309:U310"/>
    <mergeCell ref="Q315:U316"/>
    <mergeCell ref="Q325:U326"/>
    <mergeCell ref="Q331:U332"/>
    <mergeCell ref="O414:O415"/>
    <mergeCell ref="O422:O423"/>
    <mergeCell ref="O378:O379"/>
    <mergeCell ref="O382:O383"/>
    <mergeCell ref="O390:O391"/>
    <mergeCell ref="O394:O395"/>
    <mergeCell ref="O398:O399"/>
    <mergeCell ref="O406:O407"/>
    <mergeCell ref="O410:O411"/>
    <mergeCell ref="O62:O63"/>
    <mergeCell ref="O70:O71"/>
    <mergeCell ref="O74:O75"/>
    <mergeCell ref="O78:O79"/>
    <mergeCell ref="O86:O87"/>
    <mergeCell ref="O90:O91"/>
    <mergeCell ref="O94:O95"/>
    <mergeCell ref="O102:O103"/>
    <mergeCell ref="O106:O107"/>
    <mergeCell ref="O154:O155"/>
    <mergeCell ref="O158:O159"/>
    <mergeCell ref="O170:O171"/>
    <mergeCell ref="O174:O175"/>
    <mergeCell ref="O186:O187"/>
    <mergeCell ref="O190:O191"/>
    <mergeCell ref="O198:O199"/>
    <mergeCell ref="O202:O203"/>
    <mergeCell ref="O206:O207"/>
    <mergeCell ref="O214:O215"/>
    <mergeCell ref="O218:O219"/>
    <mergeCell ref="O222:O223"/>
    <mergeCell ref="O230:O231"/>
    <mergeCell ref="O234:O235"/>
    <mergeCell ref="O238:O239"/>
    <mergeCell ref="O246:O247"/>
    <mergeCell ref="O250:O251"/>
    <mergeCell ref="O254:O255"/>
    <mergeCell ref="O262:O263"/>
    <mergeCell ref="O266:O267"/>
    <mergeCell ref="O270:O271"/>
    <mergeCell ref="O278:O279"/>
    <mergeCell ref="O282:O283"/>
    <mergeCell ref="O286:O287"/>
    <mergeCell ref="O294:O295"/>
    <mergeCell ref="O298:O299"/>
    <mergeCell ref="O302:O303"/>
    <mergeCell ref="O310:O311"/>
    <mergeCell ref="O314:O315"/>
    <mergeCell ref="O318:O319"/>
    <mergeCell ref="O326:O327"/>
    <mergeCell ref="O330:O331"/>
    <mergeCell ref="O334:O335"/>
    <mergeCell ref="O342:O343"/>
    <mergeCell ref="O346:O347"/>
    <mergeCell ref="O350:O351"/>
    <mergeCell ref="O358:O359"/>
    <mergeCell ref="O362:O363"/>
    <mergeCell ref="O366:O367"/>
    <mergeCell ref="O374:O375"/>
    <mergeCell ref="E437:I438"/>
    <mergeCell ref="E453:I454"/>
    <mergeCell ref="E469:I470"/>
    <mergeCell ref="E373:I374"/>
    <mergeCell ref="E379:I380"/>
    <mergeCell ref="E389:I390"/>
    <mergeCell ref="E395:I396"/>
    <mergeCell ref="E405:I406"/>
    <mergeCell ref="E411:I412"/>
    <mergeCell ref="E421:I422"/>
    <mergeCell ref="E261:I262"/>
    <mergeCell ref="E267:I268"/>
    <mergeCell ref="E277:I278"/>
    <mergeCell ref="E283:I284"/>
    <mergeCell ref="E293:I294"/>
    <mergeCell ref="E299:I300"/>
    <mergeCell ref="E309:I310"/>
    <mergeCell ref="E315:I316"/>
    <mergeCell ref="E325:I326"/>
    <mergeCell ref="E331:I332"/>
    <mergeCell ref="E341:I342"/>
    <mergeCell ref="E347:I348"/>
    <mergeCell ref="E357:I358"/>
    <mergeCell ref="E363:I364"/>
    <mergeCell ref="Q421:U422"/>
    <mergeCell ref="O426:O427"/>
    <mergeCell ref="E427:I428"/>
    <mergeCell ref="Q427:U428"/>
    <mergeCell ref="K428:K430"/>
    <mergeCell ref="W428:W430"/>
    <mergeCell ref="O430:O431"/>
    <mergeCell ref="Q395:U396"/>
    <mergeCell ref="W396:W398"/>
    <mergeCell ref="Q405:U406"/>
    <mergeCell ref="W406:W408"/>
    <mergeCell ref="Q411:U412"/>
    <mergeCell ref="W412:W414"/>
    <mergeCell ref="W422:W424"/>
    <mergeCell ref="Q437:U438"/>
    <mergeCell ref="O438:O439"/>
    <mergeCell ref="W438:W440"/>
    <mergeCell ref="E443:I444"/>
    <mergeCell ref="Q443:U444"/>
    <mergeCell ref="K444:K446"/>
    <mergeCell ref="W444:W446"/>
    <mergeCell ref="O442:O443"/>
    <mergeCell ref="O446:O447"/>
    <mergeCell ref="Q453:U454"/>
    <mergeCell ref="K454:K456"/>
    <mergeCell ref="O454:O455"/>
    <mergeCell ref="W454:W456"/>
    <mergeCell ref="E459:I460"/>
    <mergeCell ref="O474:O475"/>
    <mergeCell ref="E475:I476"/>
    <mergeCell ref="Q475:U476"/>
    <mergeCell ref="K476:K478"/>
    <mergeCell ref="W476:W478"/>
    <mergeCell ref="W6:W8"/>
    <mergeCell ref="W12:W14"/>
    <mergeCell ref="W22:W24"/>
    <mergeCell ref="W28:W30"/>
    <mergeCell ref="W38:W40"/>
    <mergeCell ref="W44:W46"/>
    <mergeCell ref="W54:W56"/>
    <mergeCell ref="E5:I6"/>
    <mergeCell ref="Q5:U6"/>
    <mergeCell ref="C6:C7"/>
    <mergeCell ref="K6:K8"/>
    <mergeCell ref="O6:O7"/>
    <mergeCell ref="O10:O11"/>
    <mergeCell ref="Q11:U12"/>
    <mergeCell ref="K12:K14"/>
    <mergeCell ref="K22:K24"/>
    <mergeCell ref="O26:O27"/>
    <mergeCell ref="K28:K30"/>
    <mergeCell ref="C10:C11"/>
    <mergeCell ref="E11:I12"/>
    <mergeCell ref="C14:C15"/>
    <mergeCell ref="O14:O15"/>
    <mergeCell ref="E21:I22"/>
    <mergeCell ref="Q21:U22"/>
    <mergeCell ref="O22:O23"/>
    <mergeCell ref="C30:C31"/>
    <mergeCell ref="C38:C39"/>
    <mergeCell ref="C42:C43"/>
    <mergeCell ref="C46:C47"/>
    <mergeCell ref="C54:C55"/>
    <mergeCell ref="C58:C59"/>
    <mergeCell ref="O30:O31"/>
    <mergeCell ref="O38:O39"/>
    <mergeCell ref="O42:O43"/>
    <mergeCell ref="O46:O47"/>
    <mergeCell ref="O58:O59"/>
    <mergeCell ref="C22:C23"/>
    <mergeCell ref="C26:C27"/>
    <mergeCell ref="E27:I28"/>
    <mergeCell ref="Q27:U28"/>
    <mergeCell ref="E37:I38"/>
    <mergeCell ref="Q37:U38"/>
    <mergeCell ref="K38:K40"/>
    <mergeCell ref="K92:K94"/>
    <mergeCell ref="K102:K104"/>
    <mergeCell ref="K108:K110"/>
    <mergeCell ref="E69:I70"/>
    <mergeCell ref="E75:I76"/>
    <mergeCell ref="K76:K78"/>
    <mergeCell ref="E85:I86"/>
    <mergeCell ref="K86:K88"/>
    <mergeCell ref="E91:I92"/>
    <mergeCell ref="E101:I102"/>
    <mergeCell ref="Q101:U102"/>
    <mergeCell ref="Q107:U108"/>
    <mergeCell ref="W108:W110"/>
    <mergeCell ref="O110:O111"/>
    <mergeCell ref="Q117:U118"/>
    <mergeCell ref="O118:O119"/>
    <mergeCell ref="W118:W120"/>
    <mergeCell ref="O122:O123"/>
    <mergeCell ref="Q123:U124"/>
    <mergeCell ref="W124:W126"/>
    <mergeCell ref="O126:O127"/>
    <mergeCell ref="Q133:U134"/>
    <mergeCell ref="O134:O135"/>
    <mergeCell ref="W134:W136"/>
    <mergeCell ref="C362:C363"/>
    <mergeCell ref="C366:C367"/>
    <mergeCell ref="C374:C375"/>
    <mergeCell ref="C378:C379"/>
    <mergeCell ref="C382:C383"/>
    <mergeCell ref="C390:C391"/>
    <mergeCell ref="C394:C395"/>
    <mergeCell ref="C398:C399"/>
    <mergeCell ref="C406:C407"/>
    <mergeCell ref="C410:C411"/>
    <mergeCell ref="C414:C415"/>
    <mergeCell ref="C422:C423"/>
    <mergeCell ref="C426:C427"/>
    <mergeCell ref="C430:C431"/>
    <mergeCell ref="C438:C439"/>
    <mergeCell ref="C442:C443"/>
    <mergeCell ref="C446:C447"/>
    <mergeCell ref="C454:C455"/>
    <mergeCell ref="C458:C459"/>
    <mergeCell ref="C462:C463"/>
    <mergeCell ref="C470:C471"/>
    <mergeCell ref="C510:C511"/>
    <mergeCell ref="C518:C519"/>
    <mergeCell ref="C522:C523"/>
    <mergeCell ref="C526:C527"/>
    <mergeCell ref="C474:C475"/>
    <mergeCell ref="C478:C479"/>
    <mergeCell ref="C486:C487"/>
    <mergeCell ref="C490:C491"/>
    <mergeCell ref="C494:C495"/>
    <mergeCell ref="C502:C503"/>
    <mergeCell ref="C506:C507"/>
    <mergeCell ref="C102:C103"/>
    <mergeCell ref="C106:C107"/>
    <mergeCell ref="C110:C111"/>
    <mergeCell ref="C118:C119"/>
    <mergeCell ref="C122:C123"/>
    <mergeCell ref="C126:C127"/>
    <mergeCell ref="C134:C135"/>
    <mergeCell ref="C138:C139"/>
    <mergeCell ref="C142:C143"/>
    <mergeCell ref="C150:C151"/>
    <mergeCell ref="C154:C155"/>
    <mergeCell ref="C158:C159"/>
    <mergeCell ref="C166:C167"/>
    <mergeCell ref="C170:C171"/>
    <mergeCell ref="C174:C175"/>
    <mergeCell ref="C182:C183"/>
    <mergeCell ref="C186:C187"/>
    <mergeCell ref="C190:C191"/>
    <mergeCell ref="C198:C199"/>
    <mergeCell ref="C202:C203"/>
    <mergeCell ref="C206:C207"/>
    <mergeCell ref="C214:C215"/>
    <mergeCell ref="C218:C219"/>
    <mergeCell ref="C222:C223"/>
    <mergeCell ref="C230:C231"/>
    <mergeCell ref="C234:C235"/>
    <mergeCell ref="C238:C239"/>
    <mergeCell ref="C246:C247"/>
    <mergeCell ref="C250:C251"/>
    <mergeCell ref="C254:C255"/>
    <mergeCell ref="C262:C263"/>
    <mergeCell ref="C266:C267"/>
    <mergeCell ref="C270:C271"/>
    <mergeCell ref="C278:C279"/>
    <mergeCell ref="C282:C283"/>
    <mergeCell ref="C286:C287"/>
    <mergeCell ref="C294:C295"/>
    <mergeCell ref="C298:C299"/>
    <mergeCell ref="C302:C303"/>
    <mergeCell ref="C310:C311"/>
    <mergeCell ref="C314:C315"/>
    <mergeCell ref="C318:C319"/>
    <mergeCell ref="C326:C327"/>
    <mergeCell ref="C330:C331"/>
    <mergeCell ref="C334:C335"/>
    <mergeCell ref="C342:C343"/>
    <mergeCell ref="C346:C347"/>
    <mergeCell ref="C350:C351"/>
    <mergeCell ref="C358:C359"/>
    <mergeCell ref="K134:K136"/>
    <mergeCell ref="K140:K142"/>
    <mergeCell ref="K150:K152"/>
    <mergeCell ref="K156:K158"/>
    <mergeCell ref="K166:K168"/>
    <mergeCell ref="K172:K174"/>
    <mergeCell ref="K182:K184"/>
    <mergeCell ref="K188:K190"/>
    <mergeCell ref="K198:K200"/>
    <mergeCell ref="E203:I204"/>
    <mergeCell ref="K204:K206"/>
    <mergeCell ref="E213:I214"/>
    <mergeCell ref="K214:K216"/>
    <mergeCell ref="K220:K222"/>
    <mergeCell ref="E219:I220"/>
    <mergeCell ref="E229:I230"/>
    <mergeCell ref="K230:K232"/>
    <mergeCell ref="E235:I236"/>
    <mergeCell ref="K236:K238"/>
    <mergeCell ref="E245:I246"/>
    <mergeCell ref="E251:I252"/>
    <mergeCell ref="K246:K248"/>
    <mergeCell ref="K252:K254"/>
    <mergeCell ref="K262:K264"/>
    <mergeCell ref="K268:K270"/>
    <mergeCell ref="K278:K280"/>
    <mergeCell ref="K284:K286"/>
    <mergeCell ref="K294:K296"/>
    <mergeCell ref="K300:K302"/>
    <mergeCell ref="K310:K312"/>
    <mergeCell ref="K316:K318"/>
    <mergeCell ref="K326:K328"/>
    <mergeCell ref="K332:K334"/>
    <mergeCell ref="K342:K344"/>
    <mergeCell ref="K348:K350"/>
    <mergeCell ref="K412:K414"/>
    <mergeCell ref="K422:K424"/>
    <mergeCell ref="K438:K440"/>
    <mergeCell ref="K358:K360"/>
    <mergeCell ref="K364:K366"/>
    <mergeCell ref="K374:K376"/>
    <mergeCell ref="K380:K382"/>
    <mergeCell ref="K390:K392"/>
    <mergeCell ref="K396:K398"/>
    <mergeCell ref="K406:K408"/>
    <mergeCell ref="W460:W462"/>
    <mergeCell ref="W470:W472"/>
    <mergeCell ref="W486:W488"/>
    <mergeCell ref="W492:W494"/>
    <mergeCell ref="W502:W504"/>
    <mergeCell ref="W508:W510"/>
    <mergeCell ref="W518:W520"/>
    <mergeCell ref="W524:W526"/>
    <mergeCell ref="O458:O459"/>
    <mergeCell ref="Q459:U460"/>
    <mergeCell ref="K460:K462"/>
    <mergeCell ref="O462:O463"/>
    <mergeCell ref="Q469:U470"/>
    <mergeCell ref="K470:K472"/>
    <mergeCell ref="O470:O471"/>
    <mergeCell ref="O478:O479"/>
    <mergeCell ref="E485:I486"/>
    <mergeCell ref="Q485:U486"/>
    <mergeCell ref="O486:O487"/>
    <mergeCell ref="O490:O491"/>
    <mergeCell ref="E491:I492"/>
    <mergeCell ref="Q491:U492"/>
    <mergeCell ref="E501:I502"/>
    <mergeCell ref="E507:I508"/>
    <mergeCell ref="E517:I518"/>
    <mergeCell ref="E523:I524"/>
    <mergeCell ref="K502:K504"/>
    <mergeCell ref="K508:K510"/>
    <mergeCell ref="K518:K520"/>
    <mergeCell ref="K524:K526"/>
    <mergeCell ref="Q507:U508"/>
    <mergeCell ref="Q517:U518"/>
    <mergeCell ref="O518:O519"/>
    <mergeCell ref="O522:O523"/>
    <mergeCell ref="Q523:U524"/>
    <mergeCell ref="O526:O527"/>
    <mergeCell ref="K486:K488"/>
    <mergeCell ref="K492:K494"/>
    <mergeCell ref="O494:O495"/>
    <mergeCell ref="Q501:U502"/>
    <mergeCell ref="O502:O503"/>
    <mergeCell ref="O506:O507"/>
    <mergeCell ref="O510:O511"/>
  </mergeCells>
  <printOptions horizontalCentered="1"/>
  <pageMargins bottom="0.0" footer="0.0" header="0.0" left="0.0" right="0.0" top="0.0"/>
  <pageSetup paperSize="9" orientation="portrait"/>
  <rowBreaks count="8" manualBreakCount="8">
    <brk id="64" man="1"/>
    <brk id="128" man="1"/>
    <brk id="321" man="1"/>
    <brk id="385" man="1"/>
    <brk id="513" man="1"/>
    <brk id="449" man="1"/>
    <brk id="257" man="1"/>
    <brk id="19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0"/>
  </cols>
  <sheetData>
    <row r="1" ht="12.75" customHeight="1">
      <c r="A1" s="137" t="s">
        <v>76</v>
      </c>
    </row>
    <row r="2" ht="12.75" customHeight="1">
      <c r="A2" s="138" t="s">
        <v>77</v>
      </c>
    </row>
    <row r="3" ht="12.75" customHeight="1">
      <c r="A3" s="138" t="s">
        <v>78</v>
      </c>
    </row>
    <row r="4" ht="12.75" customHeight="1">
      <c r="A4" s="138" t="s">
        <v>79</v>
      </c>
    </row>
    <row r="5" ht="12.75" customHeight="1">
      <c r="A5" s="138" t="s">
        <v>80</v>
      </c>
    </row>
    <row r="6" ht="12.75" customHeight="1">
      <c r="A6" s="138" t="s">
        <v>81</v>
      </c>
    </row>
    <row r="7" ht="12.75" customHeight="1">
      <c r="A7" s="138" t="s">
        <v>82</v>
      </c>
    </row>
    <row r="8" ht="12.75" customHeight="1">
      <c r="A8" s="138" t="s">
        <v>83</v>
      </c>
    </row>
    <row r="9" ht="12.75" customHeight="1">
      <c r="A9" s="138" t="s">
        <v>84</v>
      </c>
    </row>
    <row r="10" ht="12.75" customHeight="1">
      <c r="A10" s="138" t="s">
        <v>85</v>
      </c>
    </row>
    <row r="11" ht="12.75" customHeight="1">
      <c r="A11" s="138" t="s">
        <v>86</v>
      </c>
    </row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1" width="8.14"/>
    <col customWidth="1" min="12" max="12" width="7.0"/>
    <col customWidth="1" min="13" max="26" width="4.29"/>
  </cols>
  <sheetData>
    <row r="1" ht="12.75" customHeight="1">
      <c r="A1" s="139">
        <v>1.0</v>
      </c>
      <c r="B1" s="139">
        <v>2.0</v>
      </c>
      <c r="C1" s="139">
        <v>3.0</v>
      </c>
      <c r="D1" s="139">
        <v>4.0</v>
      </c>
      <c r="E1" s="139">
        <v>5.0</v>
      </c>
      <c r="F1" s="139">
        <v>6.0</v>
      </c>
      <c r="G1" s="139">
        <v>7.0</v>
      </c>
      <c r="H1" s="139">
        <v>8.0</v>
      </c>
      <c r="I1" s="139">
        <v>9.0</v>
      </c>
      <c r="J1" s="139">
        <v>10.0</v>
      </c>
      <c r="K1" s="139">
        <v>11.0</v>
      </c>
      <c r="L1" s="1"/>
      <c r="M1" s="139">
        <v>1.0</v>
      </c>
      <c r="N1" s="139">
        <v>2.0</v>
      </c>
      <c r="O1" s="139">
        <v>3.0</v>
      </c>
      <c r="P1" s="139">
        <v>4.0</v>
      </c>
      <c r="Q1" s="139">
        <v>5.0</v>
      </c>
      <c r="R1" s="139">
        <v>6.0</v>
      </c>
      <c r="S1" s="139"/>
      <c r="T1" s="139"/>
      <c r="U1" s="1"/>
      <c r="V1" s="1"/>
      <c r="W1" s="1"/>
      <c r="X1" s="1"/>
      <c r="Y1" s="1"/>
      <c r="Z1" s="1"/>
    </row>
    <row r="2" ht="12.75" customHeight="1">
      <c r="A2" s="140">
        <v>1.0</v>
      </c>
      <c r="B2" s="140">
        <v>3.0</v>
      </c>
      <c r="C2" s="140">
        <v>2.0</v>
      </c>
      <c r="D2" s="140">
        <v>6.0</v>
      </c>
      <c r="E2" s="140">
        <v>4.0</v>
      </c>
      <c r="F2" s="140">
        <v>3.0</v>
      </c>
      <c r="G2" s="140">
        <v>4.0</v>
      </c>
      <c r="H2" s="140">
        <v>2.0</v>
      </c>
      <c r="I2" s="140">
        <v>5.0</v>
      </c>
      <c r="J2" s="140">
        <v>3.0</v>
      </c>
      <c r="K2" s="140">
        <v>1.0</v>
      </c>
      <c r="L2" s="1"/>
      <c r="M2" s="140">
        <f t="shared" ref="M2:R2" si="1">COUNTIF($A2:$K2,M$1)</f>
        <v>2</v>
      </c>
      <c r="N2" s="140">
        <f t="shared" si="1"/>
        <v>2</v>
      </c>
      <c r="O2" s="140">
        <f t="shared" si="1"/>
        <v>3</v>
      </c>
      <c r="P2" s="140">
        <f t="shared" si="1"/>
        <v>2</v>
      </c>
      <c r="Q2" s="140">
        <f t="shared" si="1"/>
        <v>1</v>
      </c>
      <c r="R2" s="140">
        <f t="shared" si="1"/>
        <v>1</v>
      </c>
      <c r="S2" s="140"/>
      <c r="T2" s="140"/>
      <c r="U2" s="1"/>
      <c r="V2" s="1"/>
      <c r="W2" s="1"/>
      <c r="X2" s="1"/>
      <c r="Y2" s="1"/>
      <c r="Z2" s="1"/>
    </row>
    <row r="3" ht="12.75" customHeight="1">
      <c r="A3" s="140">
        <v>2.0</v>
      </c>
      <c r="B3" s="140">
        <v>5.0</v>
      </c>
      <c r="C3" s="140">
        <v>6.0</v>
      </c>
      <c r="D3" s="140">
        <v>1.0</v>
      </c>
      <c r="E3" s="140">
        <v>4.0</v>
      </c>
      <c r="F3" s="140">
        <v>2.0</v>
      </c>
      <c r="G3" s="140">
        <v>5.0</v>
      </c>
      <c r="H3" s="140">
        <v>3.0</v>
      </c>
      <c r="I3" s="140">
        <v>6.0</v>
      </c>
      <c r="J3" s="140">
        <v>4.0</v>
      </c>
      <c r="K3" s="140">
        <v>2.0</v>
      </c>
      <c r="L3" s="1"/>
      <c r="M3" s="140">
        <f t="shared" ref="M3:R3" si="2">COUNTIF($A3:$K3,M$1)</f>
        <v>1</v>
      </c>
      <c r="N3" s="140">
        <f t="shared" si="2"/>
        <v>3</v>
      </c>
      <c r="O3" s="140">
        <f t="shared" si="2"/>
        <v>1</v>
      </c>
      <c r="P3" s="140">
        <f t="shared" si="2"/>
        <v>2</v>
      </c>
      <c r="Q3" s="140">
        <f t="shared" si="2"/>
        <v>2</v>
      </c>
      <c r="R3" s="140">
        <f t="shared" si="2"/>
        <v>2</v>
      </c>
      <c r="S3" s="140"/>
      <c r="T3" s="140"/>
      <c r="U3" s="1"/>
      <c r="V3" s="1"/>
      <c r="W3" s="1"/>
      <c r="X3" s="1"/>
      <c r="Y3" s="1"/>
      <c r="Z3" s="1"/>
    </row>
    <row r="4" ht="12.75" customHeight="1">
      <c r="A4" s="140">
        <v>3.0</v>
      </c>
      <c r="B4" s="140">
        <v>5.0</v>
      </c>
      <c r="C4" s="140">
        <v>4.0</v>
      </c>
      <c r="D4" s="140">
        <v>6.0</v>
      </c>
      <c r="E4" s="140">
        <v>2.0</v>
      </c>
      <c r="F4" s="140">
        <v>4.0</v>
      </c>
      <c r="G4" s="140">
        <v>6.0</v>
      </c>
      <c r="H4" s="140">
        <v>4.0</v>
      </c>
      <c r="I4" s="140">
        <v>1.0</v>
      </c>
      <c r="J4" s="140">
        <v>5.0</v>
      </c>
      <c r="K4" s="140">
        <v>3.0</v>
      </c>
      <c r="L4" s="1"/>
      <c r="M4" s="140">
        <f t="shared" ref="M4:R4" si="3">COUNTIF($A4:$K4,M$1)</f>
        <v>1</v>
      </c>
      <c r="N4" s="140">
        <f t="shared" si="3"/>
        <v>1</v>
      </c>
      <c r="O4" s="140">
        <f t="shared" si="3"/>
        <v>2</v>
      </c>
      <c r="P4" s="140">
        <f t="shared" si="3"/>
        <v>3</v>
      </c>
      <c r="Q4" s="140">
        <f t="shared" si="3"/>
        <v>2</v>
      </c>
      <c r="R4" s="140">
        <f t="shared" si="3"/>
        <v>2</v>
      </c>
      <c r="S4" s="140"/>
      <c r="T4" s="140"/>
      <c r="U4" s="1"/>
      <c r="V4" s="1"/>
      <c r="W4" s="1"/>
      <c r="X4" s="1"/>
      <c r="Y4" s="1"/>
      <c r="Z4" s="1"/>
    </row>
    <row r="5" ht="12.75" customHeight="1">
      <c r="A5" s="140">
        <v>3.0</v>
      </c>
      <c r="B5" s="140">
        <v>4.0</v>
      </c>
      <c r="C5" s="140">
        <v>2.0</v>
      </c>
      <c r="D5" s="140">
        <v>1.0</v>
      </c>
      <c r="E5" s="140">
        <v>6.0</v>
      </c>
      <c r="F5" s="140">
        <v>5.0</v>
      </c>
      <c r="G5" s="140">
        <v>1.0</v>
      </c>
      <c r="H5" s="140">
        <v>5.0</v>
      </c>
      <c r="I5" s="140">
        <v>2.0</v>
      </c>
      <c r="J5" s="140">
        <v>6.0</v>
      </c>
      <c r="K5" s="140">
        <v>4.0</v>
      </c>
      <c r="L5" s="1"/>
      <c r="M5" s="140">
        <f t="shared" ref="M5:R5" si="4">COUNTIF($A5:$K5,M$1)</f>
        <v>2</v>
      </c>
      <c r="N5" s="140">
        <f t="shared" si="4"/>
        <v>2</v>
      </c>
      <c r="O5" s="140">
        <f t="shared" si="4"/>
        <v>1</v>
      </c>
      <c r="P5" s="140">
        <f t="shared" si="4"/>
        <v>2</v>
      </c>
      <c r="Q5" s="140">
        <f t="shared" si="4"/>
        <v>2</v>
      </c>
      <c r="R5" s="140">
        <f t="shared" si="4"/>
        <v>2</v>
      </c>
      <c r="S5" s="140"/>
      <c r="T5" s="140"/>
      <c r="U5" s="1"/>
      <c r="V5" s="1"/>
      <c r="W5" s="1"/>
      <c r="X5" s="1"/>
      <c r="Y5" s="1"/>
      <c r="Z5" s="1"/>
    </row>
    <row r="6" ht="12.75" customHeight="1">
      <c r="A6" s="140">
        <v>2.0</v>
      </c>
      <c r="B6" s="140">
        <v>3.0</v>
      </c>
      <c r="C6" s="140">
        <v>4.0</v>
      </c>
      <c r="D6" s="140">
        <v>5.0</v>
      </c>
      <c r="E6" s="140">
        <v>6.0</v>
      </c>
      <c r="F6" s="140">
        <v>1.0</v>
      </c>
      <c r="G6" s="140">
        <v>2.0</v>
      </c>
      <c r="H6" s="140">
        <v>6.0</v>
      </c>
      <c r="I6" s="140">
        <v>3.0</v>
      </c>
      <c r="J6" s="140">
        <v>1.0</v>
      </c>
      <c r="K6" s="140">
        <v>5.0</v>
      </c>
      <c r="L6" s="1"/>
      <c r="M6" s="140">
        <f t="shared" ref="M6:R6" si="5">COUNTIF($A6:$K6,M$1)</f>
        <v>2</v>
      </c>
      <c r="N6" s="140">
        <f t="shared" si="5"/>
        <v>2</v>
      </c>
      <c r="O6" s="140">
        <f t="shared" si="5"/>
        <v>2</v>
      </c>
      <c r="P6" s="140">
        <f t="shared" si="5"/>
        <v>1</v>
      </c>
      <c r="Q6" s="140">
        <f t="shared" si="5"/>
        <v>2</v>
      </c>
      <c r="R6" s="140">
        <f t="shared" si="5"/>
        <v>2</v>
      </c>
      <c r="S6" s="140"/>
      <c r="T6" s="140"/>
      <c r="U6" s="1"/>
      <c r="V6" s="1"/>
      <c r="W6" s="1"/>
      <c r="X6" s="1"/>
      <c r="Y6" s="1"/>
      <c r="Z6" s="1"/>
    </row>
    <row r="7" ht="12.75" customHeight="1">
      <c r="A7" s="140">
        <v>1.0</v>
      </c>
      <c r="B7" s="140">
        <v>4.0</v>
      </c>
      <c r="C7" s="140">
        <v>6.0</v>
      </c>
      <c r="D7" s="140">
        <v>5.0</v>
      </c>
      <c r="E7" s="140">
        <v>2.0</v>
      </c>
      <c r="F7" s="140">
        <v>6.0</v>
      </c>
      <c r="G7" s="140">
        <v>3.0</v>
      </c>
      <c r="H7" s="140">
        <v>1.0</v>
      </c>
      <c r="I7" s="140">
        <v>4.0</v>
      </c>
      <c r="J7" s="140">
        <v>2.0</v>
      </c>
      <c r="K7" s="140">
        <v>6.0</v>
      </c>
      <c r="L7" s="1"/>
      <c r="M7" s="140">
        <f t="shared" ref="M7:R7" si="6">COUNTIF($A7:$K7,M$1)</f>
        <v>2</v>
      </c>
      <c r="N7" s="140">
        <f t="shared" si="6"/>
        <v>2</v>
      </c>
      <c r="O7" s="140">
        <f t="shared" si="6"/>
        <v>1</v>
      </c>
      <c r="P7" s="140">
        <f t="shared" si="6"/>
        <v>2</v>
      </c>
      <c r="Q7" s="140">
        <f t="shared" si="6"/>
        <v>1</v>
      </c>
      <c r="R7" s="140">
        <f t="shared" si="6"/>
        <v>3</v>
      </c>
      <c r="S7" s="140"/>
      <c r="T7" s="140"/>
      <c r="U7" s="1"/>
      <c r="V7" s="1"/>
      <c r="W7" s="1"/>
      <c r="X7" s="1"/>
      <c r="Y7" s="1"/>
      <c r="Z7" s="1"/>
    </row>
    <row r="8" ht="12.75" customHeight="1">
      <c r="A8" s="140">
        <v>4.0</v>
      </c>
      <c r="B8" s="140">
        <v>6.0</v>
      </c>
      <c r="C8" s="140">
        <v>5.0</v>
      </c>
      <c r="D8" s="140">
        <v>3.0</v>
      </c>
      <c r="E8" s="140">
        <v>1.0</v>
      </c>
      <c r="F8" s="140">
        <v>3.0</v>
      </c>
      <c r="G8" s="140">
        <v>5.0</v>
      </c>
      <c r="H8" s="140">
        <v>4.0</v>
      </c>
      <c r="I8" s="140">
        <v>2.0</v>
      </c>
      <c r="J8" s="140">
        <v>1.0</v>
      </c>
      <c r="K8" s="140">
        <v>6.0</v>
      </c>
      <c r="L8" s="1"/>
      <c r="M8" s="140">
        <f t="shared" ref="M8:R8" si="7">COUNTIF($A8:$K8,M$1)</f>
        <v>2</v>
      </c>
      <c r="N8" s="140">
        <f t="shared" si="7"/>
        <v>1</v>
      </c>
      <c r="O8" s="140">
        <f t="shared" si="7"/>
        <v>2</v>
      </c>
      <c r="P8" s="140">
        <f t="shared" si="7"/>
        <v>2</v>
      </c>
      <c r="Q8" s="140">
        <f t="shared" si="7"/>
        <v>2</v>
      </c>
      <c r="R8" s="140">
        <f t="shared" si="7"/>
        <v>2</v>
      </c>
      <c r="S8" s="140"/>
      <c r="T8" s="140"/>
      <c r="U8" s="1"/>
      <c r="V8" s="1"/>
      <c r="W8" s="1"/>
      <c r="X8" s="1"/>
      <c r="Y8" s="1"/>
      <c r="Z8" s="1"/>
    </row>
    <row r="9" ht="12.75" customHeight="1">
      <c r="A9" s="140">
        <v>5.0</v>
      </c>
      <c r="B9" s="140">
        <v>2.0</v>
      </c>
      <c r="C9" s="140">
        <v>3.0</v>
      </c>
      <c r="D9" s="140">
        <v>4.0</v>
      </c>
      <c r="E9" s="140">
        <v>1.0</v>
      </c>
      <c r="F9" s="140">
        <v>2.0</v>
      </c>
      <c r="G9" s="140">
        <v>6.0</v>
      </c>
      <c r="H9" s="140">
        <v>5.0</v>
      </c>
      <c r="I9" s="140">
        <v>3.0</v>
      </c>
      <c r="J9" s="140">
        <v>2.0</v>
      </c>
      <c r="K9" s="140">
        <v>1.0</v>
      </c>
      <c r="L9" s="1"/>
      <c r="M9" s="140">
        <f t="shared" ref="M9:R9" si="8">COUNTIF($A9:$K9,M$1)</f>
        <v>2</v>
      </c>
      <c r="N9" s="140">
        <f t="shared" si="8"/>
        <v>3</v>
      </c>
      <c r="O9" s="140">
        <f t="shared" si="8"/>
        <v>2</v>
      </c>
      <c r="P9" s="140">
        <f t="shared" si="8"/>
        <v>1</v>
      </c>
      <c r="Q9" s="140">
        <f t="shared" si="8"/>
        <v>2</v>
      </c>
      <c r="R9" s="140">
        <f t="shared" si="8"/>
        <v>1</v>
      </c>
      <c r="S9" s="140"/>
      <c r="T9" s="140"/>
      <c r="U9" s="1"/>
      <c r="V9" s="1"/>
      <c r="W9" s="1"/>
      <c r="X9" s="1"/>
      <c r="Y9" s="1"/>
      <c r="Z9" s="1"/>
    </row>
    <row r="10" ht="12.75" customHeight="1">
      <c r="A10" s="140">
        <v>6.0</v>
      </c>
      <c r="B10" s="140">
        <v>2.0</v>
      </c>
      <c r="C10" s="140">
        <v>1.0</v>
      </c>
      <c r="D10" s="140">
        <v>3.0</v>
      </c>
      <c r="E10" s="140">
        <v>5.0</v>
      </c>
      <c r="F10" s="140">
        <v>4.0</v>
      </c>
      <c r="G10" s="140">
        <v>1.0</v>
      </c>
      <c r="H10" s="140">
        <v>6.0</v>
      </c>
      <c r="I10" s="140">
        <v>4.0</v>
      </c>
      <c r="J10" s="140">
        <v>3.0</v>
      </c>
      <c r="K10" s="140">
        <v>2.0</v>
      </c>
      <c r="L10" s="1"/>
      <c r="M10" s="140">
        <f t="shared" ref="M10:R10" si="9">COUNTIF($A10:$K10,M$1)</f>
        <v>2</v>
      </c>
      <c r="N10" s="140">
        <f t="shared" si="9"/>
        <v>2</v>
      </c>
      <c r="O10" s="140">
        <f t="shared" si="9"/>
        <v>2</v>
      </c>
      <c r="P10" s="140">
        <f t="shared" si="9"/>
        <v>2</v>
      </c>
      <c r="Q10" s="140">
        <f t="shared" si="9"/>
        <v>1</v>
      </c>
      <c r="R10" s="140">
        <f t="shared" si="9"/>
        <v>2</v>
      </c>
      <c r="S10" s="140"/>
      <c r="T10" s="140"/>
      <c r="U10" s="1"/>
      <c r="V10" s="1"/>
      <c r="W10" s="1"/>
      <c r="X10" s="1"/>
      <c r="Y10" s="1"/>
      <c r="Z10" s="1"/>
    </row>
    <row r="11" ht="12.75" customHeight="1">
      <c r="A11" s="140">
        <v>6.0</v>
      </c>
      <c r="B11" s="140">
        <v>1.0</v>
      </c>
      <c r="C11" s="140">
        <v>5.0</v>
      </c>
      <c r="D11" s="140">
        <v>4.0</v>
      </c>
      <c r="E11" s="140">
        <v>3.0</v>
      </c>
      <c r="F11" s="140">
        <v>5.0</v>
      </c>
      <c r="G11" s="140">
        <v>2.0</v>
      </c>
      <c r="H11" s="140">
        <v>1.0</v>
      </c>
      <c r="I11" s="140">
        <v>5.0</v>
      </c>
      <c r="J11" s="140">
        <v>4.0</v>
      </c>
      <c r="K11" s="140">
        <v>3.0</v>
      </c>
      <c r="L11" s="1"/>
      <c r="M11" s="140">
        <f t="shared" ref="M11:R11" si="10">COUNTIF($A11:$K11,M$1)</f>
        <v>2</v>
      </c>
      <c r="N11" s="140">
        <f t="shared" si="10"/>
        <v>1</v>
      </c>
      <c r="O11" s="140">
        <f t="shared" si="10"/>
        <v>2</v>
      </c>
      <c r="P11" s="140">
        <f t="shared" si="10"/>
        <v>2</v>
      </c>
      <c r="Q11" s="140">
        <f t="shared" si="10"/>
        <v>3</v>
      </c>
      <c r="R11" s="140">
        <f t="shared" si="10"/>
        <v>1</v>
      </c>
      <c r="S11" s="140"/>
      <c r="T11" s="140"/>
      <c r="U11" s="1"/>
      <c r="V11" s="1"/>
      <c r="W11" s="1"/>
      <c r="X11" s="1"/>
      <c r="Y11" s="1"/>
      <c r="Z11" s="1"/>
    </row>
    <row r="12" ht="12.75" customHeight="1">
      <c r="A12" s="140">
        <v>5.0</v>
      </c>
      <c r="B12" s="140">
        <v>6.0</v>
      </c>
      <c r="C12" s="140">
        <v>1.0</v>
      </c>
      <c r="D12" s="140">
        <v>2.0</v>
      </c>
      <c r="E12" s="140">
        <v>3.0</v>
      </c>
      <c r="F12" s="140">
        <v>1.0</v>
      </c>
      <c r="G12" s="140">
        <v>3.0</v>
      </c>
      <c r="H12" s="140">
        <v>2.0</v>
      </c>
      <c r="I12" s="140">
        <v>6.0</v>
      </c>
      <c r="J12" s="140">
        <v>5.0</v>
      </c>
      <c r="K12" s="140">
        <v>4.0</v>
      </c>
      <c r="L12" s="1"/>
      <c r="M12" s="140">
        <f t="shared" ref="M12:R12" si="11">COUNTIF($A12:$K12,M$1)</f>
        <v>2</v>
      </c>
      <c r="N12" s="140">
        <f t="shared" si="11"/>
        <v>2</v>
      </c>
      <c r="O12" s="140">
        <f t="shared" si="11"/>
        <v>2</v>
      </c>
      <c r="P12" s="140">
        <f t="shared" si="11"/>
        <v>1</v>
      </c>
      <c r="Q12" s="140">
        <f t="shared" si="11"/>
        <v>2</v>
      </c>
      <c r="R12" s="140">
        <f t="shared" si="11"/>
        <v>2</v>
      </c>
      <c r="S12" s="140"/>
      <c r="T12" s="140"/>
      <c r="U12" s="1"/>
      <c r="V12" s="1"/>
      <c r="W12" s="1"/>
      <c r="X12" s="1"/>
      <c r="Y12" s="1"/>
      <c r="Z12" s="1"/>
    </row>
    <row r="13" ht="12.75" customHeight="1">
      <c r="A13" s="140">
        <v>4.0</v>
      </c>
      <c r="B13" s="140">
        <v>1.0</v>
      </c>
      <c r="C13" s="140">
        <v>3.0</v>
      </c>
      <c r="D13" s="140">
        <v>2.0</v>
      </c>
      <c r="E13" s="140">
        <v>5.0</v>
      </c>
      <c r="F13" s="140">
        <v>6.0</v>
      </c>
      <c r="G13" s="140">
        <v>4.0</v>
      </c>
      <c r="H13" s="140">
        <v>3.0</v>
      </c>
      <c r="I13" s="140">
        <v>1.0</v>
      </c>
      <c r="J13" s="140">
        <v>6.0</v>
      </c>
      <c r="K13" s="140">
        <v>5.0</v>
      </c>
      <c r="L13" s="1"/>
      <c r="M13" s="140">
        <f t="shared" ref="M13:R13" si="12">COUNTIF($A13:$K13,M$1)</f>
        <v>2</v>
      </c>
      <c r="N13" s="140">
        <f t="shared" si="12"/>
        <v>1</v>
      </c>
      <c r="O13" s="140">
        <f t="shared" si="12"/>
        <v>2</v>
      </c>
      <c r="P13" s="140">
        <f t="shared" si="12"/>
        <v>2</v>
      </c>
      <c r="Q13" s="140">
        <f t="shared" si="12"/>
        <v>2</v>
      </c>
      <c r="R13" s="140">
        <f t="shared" si="12"/>
        <v>2</v>
      </c>
      <c r="S13" s="140"/>
      <c r="T13" s="140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 t="b">
        <f t="shared" ref="A15:K15" si="13">A2=B2</f>
        <v>0</v>
      </c>
      <c r="B15" s="1" t="b">
        <f t="shared" si="13"/>
        <v>0</v>
      </c>
      <c r="C15" s="1" t="b">
        <f t="shared" si="13"/>
        <v>0</v>
      </c>
      <c r="D15" s="1" t="b">
        <f t="shared" si="13"/>
        <v>0</v>
      </c>
      <c r="E15" s="1" t="b">
        <f t="shared" si="13"/>
        <v>0</v>
      </c>
      <c r="F15" s="1" t="b">
        <f t="shared" si="13"/>
        <v>0</v>
      </c>
      <c r="G15" s="1" t="b">
        <f t="shared" si="13"/>
        <v>0</v>
      </c>
      <c r="H15" s="1" t="b">
        <f t="shared" si="13"/>
        <v>0</v>
      </c>
      <c r="I15" s="1" t="b">
        <f t="shared" si="13"/>
        <v>0</v>
      </c>
      <c r="J15" s="1" t="b">
        <f t="shared" si="13"/>
        <v>0</v>
      </c>
      <c r="K15" s="1" t="b">
        <f t="shared" si="13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 t="b">
        <f t="shared" ref="A16:K16" si="14">A3=B3</f>
        <v>0</v>
      </c>
      <c r="B16" s="1" t="b">
        <f t="shared" si="14"/>
        <v>0</v>
      </c>
      <c r="C16" s="1" t="b">
        <f t="shared" si="14"/>
        <v>0</v>
      </c>
      <c r="D16" s="1" t="b">
        <f t="shared" si="14"/>
        <v>0</v>
      </c>
      <c r="E16" s="1" t="b">
        <f t="shared" si="14"/>
        <v>0</v>
      </c>
      <c r="F16" s="1" t="b">
        <f t="shared" si="14"/>
        <v>0</v>
      </c>
      <c r="G16" s="1" t="b">
        <f t="shared" si="14"/>
        <v>0</v>
      </c>
      <c r="H16" s="1" t="b">
        <f t="shared" si="14"/>
        <v>0</v>
      </c>
      <c r="I16" s="1" t="b">
        <f t="shared" si="14"/>
        <v>0</v>
      </c>
      <c r="J16" s="1" t="b">
        <f t="shared" si="14"/>
        <v>0</v>
      </c>
      <c r="K16" s="1" t="b">
        <f t="shared" si="14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 t="b">
        <f t="shared" ref="A17:K17" si="15">A4=B4</f>
        <v>0</v>
      </c>
      <c r="B17" s="1" t="b">
        <f t="shared" si="15"/>
        <v>0</v>
      </c>
      <c r="C17" s="1" t="b">
        <f t="shared" si="15"/>
        <v>0</v>
      </c>
      <c r="D17" s="1" t="b">
        <f t="shared" si="15"/>
        <v>0</v>
      </c>
      <c r="E17" s="1" t="b">
        <f t="shared" si="15"/>
        <v>0</v>
      </c>
      <c r="F17" s="1" t="b">
        <f t="shared" si="15"/>
        <v>0</v>
      </c>
      <c r="G17" s="1" t="b">
        <f t="shared" si="15"/>
        <v>0</v>
      </c>
      <c r="H17" s="1" t="b">
        <f t="shared" si="15"/>
        <v>0</v>
      </c>
      <c r="I17" s="1" t="b">
        <f t="shared" si="15"/>
        <v>0</v>
      </c>
      <c r="J17" s="1" t="b">
        <f t="shared" si="15"/>
        <v>0</v>
      </c>
      <c r="K17" s="1" t="b">
        <f t="shared" si="15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 t="b">
        <f t="shared" ref="A18:K18" si="16">A5=B5</f>
        <v>0</v>
      </c>
      <c r="B18" s="1" t="b">
        <f t="shared" si="16"/>
        <v>0</v>
      </c>
      <c r="C18" s="1" t="b">
        <f t="shared" si="16"/>
        <v>0</v>
      </c>
      <c r="D18" s="1" t="b">
        <f t="shared" si="16"/>
        <v>0</v>
      </c>
      <c r="E18" s="1" t="b">
        <f t="shared" si="16"/>
        <v>0</v>
      </c>
      <c r="F18" s="1" t="b">
        <f t="shared" si="16"/>
        <v>0</v>
      </c>
      <c r="G18" s="1" t="b">
        <f t="shared" si="16"/>
        <v>0</v>
      </c>
      <c r="H18" s="1" t="b">
        <f t="shared" si="16"/>
        <v>0</v>
      </c>
      <c r="I18" s="1" t="b">
        <f t="shared" si="16"/>
        <v>0</v>
      </c>
      <c r="J18" s="1" t="b">
        <f t="shared" si="16"/>
        <v>0</v>
      </c>
      <c r="K18" s="1" t="b">
        <f t="shared" si="16"/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 t="b">
        <f t="shared" ref="A19:K19" si="17">A6=B6</f>
        <v>0</v>
      </c>
      <c r="B19" s="1" t="b">
        <f t="shared" si="17"/>
        <v>0</v>
      </c>
      <c r="C19" s="1" t="b">
        <f t="shared" si="17"/>
        <v>0</v>
      </c>
      <c r="D19" s="1" t="b">
        <f t="shared" si="17"/>
        <v>0</v>
      </c>
      <c r="E19" s="1" t="b">
        <f t="shared" si="17"/>
        <v>0</v>
      </c>
      <c r="F19" s="1" t="b">
        <f t="shared" si="17"/>
        <v>0</v>
      </c>
      <c r="G19" s="1" t="b">
        <f t="shared" si="17"/>
        <v>0</v>
      </c>
      <c r="H19" s="1" t="b">
        <f t="shared" si="17"/>
        <v>0</v>
      </c>
      <c r="I19" s="1" t="b">
        <f t="shared" si="17"/>
        <v>0</v>
      </c>
      <c r="J19" s="1" t="b">
        <f t="shared" si="17"/>
        <v>0</v>
      </c>
      <c r="K19" s="1" t="b">
        <f t="shared" si="17"/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 t="b">
        <f t="shared" ref="A20:K20" si="18">A7=B7</f>
        <v>0</v>
      </c>
      <c r="B20" s="1" t="b">
        <f t="shared" si="18"/>
        <v>0</v>
      </c>
      <c r="C20" s="1" t="b">
        <f t="shared" si="18"/>
        <v>0</v>
      </c>
      <c r="D20" s="1" t="b">
        <f t="shared" si="18"/>
        <v>0</v>
      </c>
      <c r="E20" s="1" t="b">
        <f t="shared" si="18"/>
        <v>0</v>
      </c>
      <c r="F20" s="1" t="b">
        <f t="shared" si="18"/>
        <v>0</v>
      </c>
      <c r="G20" s="1" t="b">
        <f t="shared" si="18"/>
        <v>0</v>
      </c>
      <c r="H20" s="1" t="b">
        <f t="shared" si="18"/>
        <v>0</v>
      </c>
      <c r="I20" s="1" t="b">
        <f t="shared" si="18"/>
        <v>0</v>
      </c>
      <c r="J20" s="1" t="b">
        <f t="shared" si="18"/>
        <v>0</v>
      </c>
      <c r="K20" s="1" t="b">
        <f t="shared" si="18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 t="b">
        <f t="shared" ref="A21:K21" si="19">A8=B8</f>
        <v>0</v>
      </c>
      <c r="B21" s="1" t="b">
        <f t="shared" si="19"/>
        <v>0</v>
      </c>
      <c r="C21" s="1" t="b">
        <f t="shared" si="19"/>
        <v>0</v>
      </c>
      <c r="D21" s="1" t="b">
        <f t="shared" si="19"/>
        <v>0</v>
      </c>
      <c r="E21" s="1" t="b">
        <f t="shared" si="19"/>
        <v>0</v>
      </c>
      <c r="F21" s="1" t="b">
        <f t="shared" si="19"/>
        <v>0</v>
      </c>
      <c r="G21" s="1" t="b">
        <f t="shared" si="19"/>
        <v>0</v>
      </c>
      <c r="H21" s="1" t="b">
        <f t="shared" si="19"/>
        <v>0</v>
      </c>
      <c r="I21" s="1" t="b">
        <f t="shared" si="19"/>
        <v>0</v>
      </c>
      <c r="J21" s="1" t="b">
        <f t="shared" si="19"/>
        <v>0</v>
      </c>
      <c r="K21" s="1" t="b">
        <f t="shared" si="19"/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 t="b">
        <f t="shared" ref="A22:K22" si="20">A9=B9</f>
        <v>0</v>
      </c>
      <c r="B22" s="1" t="b">
        <f t="shared" si="20"/>
        <v>0</v>
      </c>
      <c r="C22" s="1" t="b">
        <f t="shared" si="20"/>
        <v>0</v>
      </c>
      <c r="D22" s="1" t="b">
        <f t="shared" si="20"/>
        <v>0</v>
      </c>
      <c r="E22" s="1" t="b">
        <f t="shared" si="20"/>
        <v>0</v>
      </c>
      <c r="F22" s="1" t="b">
        <f t="shared" si="20"/>
        <v>0</v>
      </c>
      <c r="G22" s="1" t="b">
        <f t="shared" si="20"/>
        <v>0</v>
      </c>
      <c r="H22" s="1" t="b">
        <f t="shared" si="20"/>
        <v>0</v>
      </c>
      <c r="I22" s="1" t="b">
        <f t="shared" si="20"/>
        <v>0</v>
      </c>
      <c r="J22" s="1" t="b">
        <f t="shared" si="20"/>
        <v>0</v>
      </c>
      <c r="K22" s="1" t="b">
        <f t="shared" si="20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 t="b">
        <f t="shared" ref="A23:K23" si="21">A10=B10</f>
        <v>0</v>
      </c>
      <c r="B23" s="1" t="b">
        <f t="shared" si="21"/>
        <v>0</v>
      </c>
      <c r="C23" s="1" t="b">
        <f t="shared" si="21"/>
        <v>0</v>
      </c>
      <c r="D23" s="1" t="b">
        <f t="shared" si="21"/>
        <v>0</v>
      </c>
      <c r="E23" s="1" t="b">
        <f t="shared" si="21"/>
        <v>0</v>
      </c>
      <c r="F23" s="1" t="b">
        <f t="shared" si="21"/>
        <v>0</v>
      </c>
      <c r="G23" s="1" t="b">
        <f t="shared" si="21"/>
        <v>0</v>
      </c>
      <c r="H23" s="1" t="b">
        <f t="shared" si="21"/>
        <v>0</v>
      </c>
      <c r="I23" s="1" t="b">
        <f t="shared" si="21"/>
        <v>0</v>
      </c>
      <c r="J23" s="1" t="b">
        <f t="shared" si="21"/>
        <v>0</v>
      </c>
      <c r="K23" s="1" t="b">
        <f t="shared" si="21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 t="b">
        <f t="shared" ref="A24:K24" si="22">A11=B11</f>
        <v>0</v>
      </c>
      <c r="B24" s="1" t="b">
        <f t="shared" si="22"/>
        <v>0</v>
      </c>
      <c r="C24" s="1" t="b">
        <f t="shared" si="22"/>
        <v>0</v>
      </c>
      <c r="D24" s="1" t="b">
        <f t="shared" si="22"/>
        <v>0</v>
      </c>
      <c r="E24" s="1" t="b">
        <f t="shared" si="22"/>
        <v>0</v>
      </c>
      <c r="F24" s="1" t="b">
        <f t="shared" si="22"/>
        <v>0</v>
      </c>
      <c r="G24" s="1" t="b">
        <f t="shared" si="22"/>
        <v>0</v>
      </c>
      <c r="H24" s="1" t="b">
        <f t="shared" si="22"/>
        <v>0</v>
      </c>
      <c r="I24" s="1" t="b">
        <f t="shared" si="22"/>
        <v>0</v>
      </c>
      <c r="J24" s="1" t="b">
        <f t="shared" si="22"/>
        <v>0</v>
      </c>
      <c r="K24" s="1" t="b">
        <f t="shared" si="22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 t="b">
        <f t="shared" ref="A25:K25" si="23">A12=B12</f>
        <v>0</v>
      </c>
      <c r="B25" s="1" t="b">
        <f t="shared" si="23"/>
        <v>0</v>
      </c>
      <c r="C25" s="1" t="b">
        <f t="shared" si="23"/>
        <v>0</v>
      </c>
      <c r="D25" s="1" t="b">
        <f t="shared" si="23"/>
        <v>0</v>
      </c>
      <c r="E25" s="1" t="b">
        <f t="shared" si="23"/>
        <v>0</v>
      </c>
      <c r="F25" s="1" t="b">
        <f t="shared" si="23"/>
        <v>0</v>
      </c>
      <c r="G25" s="1" t="b">
        <f t="shared" si="23"/>
        <v>0</v>
      </c>
      <c r="H25" s="1" t="b">
        <f t="shared" si="23"/>
        <v>0</v>
      </c>
      <c r="I25" s="1" t="b">
        <f t="shared" si="23"/>
        <v>0</v>
      </c>
      <c r="J25" s="1" t="b">
        <f t="shared" si="23"/>
        <v>0</v>
      </c>
      <c r="K25" s="1" t="b">
        <f t="shared" si="23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 t="b">
        <f t="shared" ref="A26:K26" si="24">A13=B13</f>
        <v>0</v>
      </c>
      <c r="B26" s="1" t="b">
        <f t="shared" si="24"/>
        <v>0</v>
      </c>
      <c r="C26" s="1" t="b">
        <f t="shared" si="24"/>
        <v>0</v>
      </c>
      <c r="D26" s="1" t="b">
        <f t="shared" si="24"/>
        <v>0</v>
      </c>
      <c r="E26" s="1" t="b">
        <f t="shared" si="24"/>
        <v>0</v>
      </c>
      <c r="F26" s="1" t="b">
        <f t="shared" si="24"/>
        <v>0</v>
      </c>
      <c r="G26" s="1" t="b">
        <f t="shared" si="24"/>
        <v>0</v>
      </c>
      <c r="H26" s="1" t="b">
        <f t="shared" si="24"/>
        <v>0</v>
      </c>
      <c r="I26" s="1" t="b">
        <f t="shared" si="24"/>
        <v>0</v>
      </c>
      <c r="J26" s="1" t="b">
        <f t="shared" si="24"/>
        <v>0</v>
      </c>
      <c r="K26" s="1" t="b">
        <f t="shared" si="24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bottom="0.1968503937007874" footer="0.0" header="0.0" left="0.1968503937007874" right="0.1968503937007874" top="0.1968503937007874"/>
  <pageSetup paperSize="9" scale="61" orientation="portrait"/>
  <drawing r:id="rId1"/>
</worksheet>
</file>