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2 Rodada\"/>
    </mc:Choice>
  </mc:AlternateContent>
  <xr:revisionPtr revIDLastSave="0" documentId="13_ncr:80000009_{34FAD28E-9DB8-4DCF-AC97-086BA0777C7E}" xr6:coauthVersionLast="47" xr6:coauthVersionMax="47" xr10:uidLastSave="{00000000-0000-0000-0000-000000000000}"/>
  <bookViews>
    <workbookView xWindow="495" yWindow="105" windowWidth="27210" windowHeight="15090" tabRatio="731" firstSheet="1" activeTab="1" xr2:uid="{D6AB2B9F-D48B-4E87-824D-2DA18E9E85DC}"/>
  </bookViews>
  <sheets>
    <sheet name="Instruções" sheetId="5" r:id="rId1"/>
    <sheet name="Súmula" sheetId="2" r:id="rId2"/>
    <sheet name="Resumo" sheetId="6" r:id="rId3"/>
    <sheet name="S. 1ª Rod" sheetId="9" r:id="rId4"/>
    <sheet name="S. 2ª Rod " sheetId="10" r:id="rId5"/>
    <sheet name="S. 3ª Rod " sheetId="11" r:id="rId6"/>
    <sheet name="S. 4ª Rod " sheetId="12" r:id="rId7"/>
    <sheet name="S. 5ª Rod" sheetId="13" r:id="rId8"/>
    <sheet name="Federados" sheetId="14" r:id="rId9"/>
    <sheet name="Impressão" sheetId="7" state="hidden" r:id="rId10"/>
  </sheets>
  <definedNames>
    <definedName name="_xlnm.Print_Area" localSheetId="2">Resumo!$A$1:$L$53</definedName>
    <definedName name="_xlnm.Print_Area" localSheetId="3">'S. 1ª Rod'!$B$1:$AJ$28</definedName>
    <definedName name="_xlnm.Print_Area" localSheetId="4">'S. 2ª Rod '!$B$1:$AJ$28</definedName>
    <definedName name="_xlnm.Print_Area" localSheetId="5">'S. 3ª Rod '!$B$1:$AJ$28</definedName>
    <definedName name="_xlnm.Print_Area" localSheetId="6">'S. 4ª Rod '!$B$1:$AJ$28</definedName>
    <definedName name="_xlnm.Print_Area" localSheetId="7">'S. 5ª Rod'!$B$1:$AJ$28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1" i="2" l="1"/>
  <c r="AB21" i="2"/>
  <c r="C37" i="6"/>
  <c r="I37" i="6"/>
  <c r="N42" i="2"/>
  <c r="C50" i="6"/>
  <c r="F50" i="6"/>
  <c r="N41" i="2"/>
  <c r="C49" i="6"/>
  <c r="N40" i="2"/>
  <c r="C48" i="6"/>
  <c r="N39" i="2"/>
  <c r="C47" i="6"/>
  <c r="G47" i="6"/>
  <c r="N38" i="2"/>
  <c r="C46" i="6"/>
  <c r="N37" i="2"/>
  <c r="C45" i="6"/>
  <c r="N36" i="2"/>
  <c r="C44" i="6"/>
  <c r="K44" i="6"/>
  <c r="N35" i="2"/>
  <c r="C43" i="6"/>
  <c r="J43" i="6"/>
  <c r="N34" i="2"/>
  <c r="C42" i="6"/>
  <c r="N33" i="2"/>
  <c r="C41" i="6"/>
  <c r="K41" i="6"/>
  <c r="N32" i="2"/>
  <c r="C40" i="6"/>
  <c r="N31" i="2"/>
  <c r="C39" i="6"/>
  <c r="C38" i="6"/>
  <c r="C36" i="6"/>
  <c r="B36" i="6" s="1"/>
  <c r="C32" i="6"/>
  <c r="B32" i="6"/>
  <c r="C31" i="6"/>
  <c r="B31" i="6" s="1"/>
  <c r="B42" i="2"/>
  <c r="C27" i="6"/>
  <c r="E27" i="6"/>
  <c r="B41" i="2"/>
  <c r="C26" i="6"/>
  <c r="B40" i="2"/>
  <c r="C25" i="6"/>
  <c r="B39" i="2"/>
  <c r="C24" i="6"/>
  <c r="B38" i="2"/>
  <c r="C23" i="6"/>
  <c r="B37" i="2"/>
  <c r="C22" i="6"/>
  <c r="J22" i="6"/>
  <c r="B36" i="2"/>
  <c r="C21" i="6"/>
  <c r="B35" i="2"/>
  <c r="C20" i="6"/>
  <c r="J20" i="6"/>
  <c r="B34" i="2"/>
  <c r="C19" i="6"/>
  <c r="B33" i="2"/>
  <c r="C18" i="6"/>
  <c r="B32" i="2"/>
  <c r="C17" i="6"/>
  <c r="B31" i="2"/>
  <c r="C16" i="6"/>
  <c r="C15" i="6"/>
  <c r="C14" i="6"/>
  <c r="B14" i="6"/>
  <c r="C13" i="6"/>
  <c r="B13" i="6" s="1"/>
  <c r="C11" i="6"/>
  <c r="B11" i="6" s="1"/>
  <c r="C10" i="6"/>
  <c r="B10" i="6" s="1"/>
  <c r="A9" i="2"/>
  <c r="J9" i="2" s="1"/>
  <c r="S9" i="2" s="1"/>
  <c r="C12" i="11"/>
  <c r="U12" i="11"/>
  <c r="J22" i="13"/>
  <c r="AB13" i="13"/>
  <c r="J13" i="13"/>
  <c r="AB4" i="13"/>
  <c r="J22" i="12"/>
  <c r="AB13" i="12"/>
  <c r="J13" i="12"/>
  <c r="AB4" i="12"/>
  <c r="J22" i="11"/>
  <c r="AB13" i="11"/>
  <c r="J13" i="11"/>
  <c r="AB4" i="11"/>
  <c r="J22" i="10"/>
  <c r="AB13" i="10"/>
  <c r="J13" i="10"/>
  <c r="AB4" i="10"/>
  <c r="J22" i="9"/>
  <c r="AB13" i="9"/>
  <c r="J13" i="9"/>
  <c r="AB4" i="9"/>
  <c r="C21" i="13"/>
  <c r="C12" i="13"/>
  <c r="U12" i="13"/>
  <c r="U3" i="13"/>
  <c r="C21" i="12"/>
  <c r="C12" i="12"/>
  <c r="U12" i="12"/>
  <c r="U3" i="12"/>
  <c r="C21" i="10"/>
  <c r="C12" i="10"/>
  <c r="U12" i="10"/>
  <c r="U3" i="10"/>
  <c r="C21" i="9"/>
  <c r="C12" i="9"/>
  <c r="U12" i="9"/>
  <c r="U3" i="9"/>
  <c r="A39" i="6"/>
  <c r="A40" i="6"/>
  <c r="A41" i="6"/>
  <c r="A42" i="6"/>
  <c r="A43" i="6"/>
  <c r="A44" i="6"/>
  <c r="A45" i="6"/>
  <c r="A46" i="6"/>
  <c r="A47" i="6"/>
  <c r="A48" i="6"/>
  <c r="A49" i="6"/>
  <c r="A50" i="6"/>
  <c r="A26" i="6"/>
  <c r="A27" i="6"/>
  <c r="A17" i="6"/>
  <c r="A18" i="6"/>
  <c r="A19" i="6"/>
  <c r="A20" i="6"/>
  <c r="A21" i="6"/>
  <c r="A22" i="6"/>
  <c r="A23" i="6"/>
  <c r="A24" i="6"/>
  <c r="A25" i="6"/>
  <c r="D5" i="6"/>
  <c r="L3" i="6"/>
  <c r="L7" i="2"/>
  <c r="U10" i="2"/>
  <c r="AD13" i="2"/>
  <c r="AM16" i="2"/>
  <c r="L5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9" i="2"/>
  <c r="CU9" i="2"/>
  <c r="CP9" i="2"/>
  <c r="CV9" i="2"/>
  <c r="CO9" i="2"/>
  <c r="CN9" i="2"/>
  <c r="CM9" i="2"/>
  <c r="CT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B18" i="2"/>
  <c r="CI18" i="2"/>
  <c r="CF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CI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Z12" i="2"/>
  <c r="BS12" i="2"/>
  <c r="BV12" i="2"/>
  <c r="BR12" i="2"/>
  <c r="BW12" i="2"/>
  <c r="BQ12" i="2"/>
  <c r="BX12" i="2"/>
  <c r="BQ2" i="2"/>
  <c r="BU9" i="2"/>
  <c r="BY9" i="2"/>
  <c r="BT9" i="2"/>
  <c r="BZ9" i="2"/>
  <c r="BS9" i="2"/>
  <c r="BV9" i="2"/>
  <c r="BR9" i="2"/>
  <c r="BW9" i="2"/>
  <c r="BQ9" i="2"/>
  <c r="BX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O18" i="2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F15" i="2"/>
  <c r="BM15" i="2"/>
  <c r="BJ12" i="2"/>
  <c r="BN12" i="2"/>
  <c r="BI12" i="2"/>
  <c r="BO12" i="2"/>
  <c r="BH12" i="2"/>
  <c r="BG12" i="2"/>
  <c r="BL12" i="2"/>
  <c r="BF12" i="2"/>
  <c r="BM12" i="2"/>
  <c r="BJ9" i="2"/>
  <c r="BI9" i="2"/>
  <c r="BO9" i="2"/>
  <c r="BH9" i="2"/>
  <c r="BK9" i="2"/>
  <c r="BG9" i="2"/>
  <c r="BL9" i="2"/>
  <c r="BF9" i="2"/>
  <c r="BM9" i="2"/>
  <c r="BF2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AX9" i="2"/>
  <c r="BD9" i="2"/>
  <c r="AW9" i="2"/>
  <c r="AZ9" i="2"/>
  <c r="AV9" i="2"/>
  <c r="BA9" i="2"/>
  <c r="AU9" i="2"/>
  <c r="BB9" i="2"/>
  <c r="AU2" i="2"/>
  <c r="J7" i="2"/>
  <c r="S7" i="2"/>
  <c r="AB7" i="2"/>
  <c r="AK7" i="2"/>
  <c r="A10" i="2"/>
  <c r="A12" i="2"/>
  <c r="U5" i="9" s="1"/>
  <c r="J10" i="2"/>
  <c r="S10" i="2"/>
  <c r="AB10" i="2"/>
  <c r="AK10" i="2"/>
  <c r="A13" i="2"/>
  <c r="A15" i="2"/>
  <c r="C14" i="9" s="1"/>
  <c r="C16" i="2"/>
  <c r="L19" i="2"/>
  <c r="U7" i="2"/>
  <c r="AD10" i="2"/>
  <c r="AM13" i="2"/>
  <c r="U3" i="11"/>
  <c r="C21" i="11"/>
  <c r="J13" i="2"/>
  <c r="S13" i="2"/>
  <c r="A16" i="2"/>
  <c r="J16" i="2"/>
  <c r="I21" i="2"/>
  <c r="R9" i="2" s="1"/>
  <c r="C35" i="6"/>
  <c r="B35" i="6" s="1"/>
  <c r="C33" i="6"/>
  <c r="B33" i="6" s="1"/>
  <c r="C9" i="6"/>
  <c r="B9" i="6" s="1"/>
  <c r="C34" i="6"/>
  <c r="B34" i="6" s="1"/>
  <c r="C12" i="6"/>
  <c r="B12" i="6" s="1"/>
  <c r="C8" i="6"/>
  <c r="B8" i="6" s="1"/>
  <c r="CH18" i="2"/>
  <c r="CR9" i="2"/>
  <c r="I18" i="2"/>
  <c r="R21" i="2" s="1"/>
  <c r="B15" i="6"/>
  <c r="F17" i="6"/>
  <c r="E17" i="6"/>
  <c r="B38" i="6"/>
  <c r="CJ15" i="2"/>
  <c r="F45" i="6"/>
  <c r="BK12" i="2"/>
  <c r="A19" i="2"/>
  <c r="A21" i="2"/>
  <c r="C23" i="9" s="1"/>
  <c r="A18" i="2"/>
  <c r="U14" i="9" s="1"/>
  <c r="H48" i="6"/>
  <c r="J19" i="2"/>
  <c r="J21" i="2"/>
  <c r="C23" i="10" s="1"/>
  <c r="H15" i="6"/>
  <c r="I15" i="6"/>
  <c r="F37" i="6"/>
  <c r="F15" i="6"/>
  <c r="G15" i="6"/>
  <c r="J15" i="6"/>
  <c r="I38" i="6"/>
  <c r="D15" i="6"/>
  <c r="E15" i="6"/>
  <c r="G38" i="6"/>
  <c r="J38" i="6"/>
  <c r="H38" i="6"/>
  <c r="E37" i="6"/>
  <c r="K15" i="6"/>
  <c r="F38" i="6"/>
  <c r="J37" i="6"/>
  <c r="K38" i="6"/>
  <c r="E38" i="6"/>
  <c r="D38" i="6"/>
  <c r="H37" i="6"/>
  <c r="G37" i="6"/>
  <c r="AW6" i="2"/>
  <c r="J15" i="2"/>
  <c r="C14" i="10" s="1"/>
  <c r="B37" i="6"/>
  <c r="D37" i="6"/>
  <c r="K37" i="6"/>
  <c r="BT6" i="2"/>
  <c r="C13" i="2"/>
  <c r="L16" i="2"/>
  <c r="U19" i="2"/>
  <c r="AD7" i="2"/>
  <c r="AM10" i="2"/>
  <c r="AY6" i="2"/>
  <c r="AB13" i="2"/>
  <c r="AK13" i="2"/>
  <c r="S15" i="2"/>
  <c r="C14" i="11" s="1"/>
  <c r="J18" i="2"/>
  <c r="S18" i="2" s="1"/>
  <c r="S16" i="2"/>
  <c r="AB16" i="2"/>
  <c r="AK16" i="2"/>
  <c r="S19" i="2"/>
  <c r="AB19" i="2"/>
  <c r="AK19" i="2"/>
  <c r="J12" i="2"/>
  <c r="U5" i="10" s="1"/>
  <c r="I15" i="2"/>
  <c r="R18" i="2" s="1"/>
  <c r="BC9" i="2"/>
  <c r="AX6" i="2"/>
  <c r="AU6" i="2"/>
  <c r="C10" i="2"/>
  <c r="CN12" i="2"/>
  <c r="CS12" i="2"/>
  <c r="CP12" i="2"/>
  <c r="CM12" i="2"/>
  <c r="CO12" i="2"/>
  <c r="CR12" i="2"/>
  <c r="CQ12" i="2"/>
  <c r="CU12" i="2"/>
  <c r="CS9" i="2"/>
  <c r="CC6" i="2"/>
  <c r="CE6" i="2"/>
  <c r="CB6" i="2"/>
  <c r="CD6" i="2"/>
  <c r="CF6" i="2"/>
  <c r="BR6" i="2"/>
  <c r="BQ6" i="2"/>
  <c r="BU6" i="2"/>
  <c r="BS6" i="2"/>
  <c r="U5" i="2"/>
  <c r="BG6" i="2"/>
  <c r="BH6" i="2"/>
  <c r="BI6" i="2"/>
  <c r="BL15" i="2"/>
  <c r="BJ6" i="2"/>
  <c r="BF6" i="2"/>
  <c r="BN9" i="2"/>
  <c r="C23" i="11"/>
  <c r="F47" i="6"/>
  <c r="D41" i="6"/>
  <c r="I27" i="6"/>
  <c r="B16" i="6"/>
  <c r="J16" i="6"/>
  <c r="J27" i="6"/>
  <c r="D27" i="6"/>
  <c r="G22" i="6"/>
  <c r="J21" i="6"/>
  <c r="I21" i="6"/>
  <c r="C5" i="9"/>
  <c r="D23" i="6"/>
  <c r="I23" i="6"/>
  <c r="F23" i="6"/>
  <c r="J23" i="6"/>
  <c r="J19" i="6"/>
  <c r="D19" i="6"/>
  <c r="K26" i="6"/>
  <c r="H26" i="6"/>
  <c r="G26" i="6"/>
  <c r="G18" i="6"/>
  <c r="F18" i="6"/>
  <c r="K18" i="6"/>
  <c r="I18" i="6"/>
  <c r="J18" i="6"/>
  <c r="H18" i="6"/>
  <c r="B18" i="6"/>
  <c r="E18" i="6"/>
  <c r="D18" i="6"/>
  <c r="B44" i="6"/>
  <c r="I16" i="6"/>
  <c r="F21" i="6"/>
  <c r="I47" i="6"/>
  <c r="H47" i="6"/>
  <c r="D47" i="6"/>
  <c r="I43" i="6"/>
  <c r="K43" i="6"/>
  <c r="H43" i="6"/>
  <c r="B43" i="6"/>
  <c r="E43" i="6"/>
  <c r="G43" i="6"/>
  <c r="D43" i="6"/>
  <c r="F43" i="6"/>
  <c r="K40" i="6"/>
  <c r="F40" i="6"/>
  <c r="J40" i="6"/>
  <c r="B40" i="6"/>
  <c r="I40" i="6"/>
  <c r="G40" i="6"/>
  <c r="E40" i="6"/>
  <c r="H40" i="6"/>
  <c r="D40" i="6"/>
  <c r="H50" i="6"/>
  <c r="E50" i="6"/>
  <c r="K50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I50" i="6"/>
  <c r="J50" i="6"/>
  <c r="D50" i="6"/>
  <c r="G50" i="6"/>
  <c r="B50" i="6"/>
  <c r="J24" i="6"/>
  <c r="H24" i="6"/>
  <c r="D24" i="6"/>
  <c r="G24" i="6"/>
  <c r="I24" i="6"/>
  <c r="E24" i="6"/>
  <c r="F24" i="6"/>
  <c r="B24" i="6"/>
  <c r="K24" i="6"/>
  <c r="G27" i="6"/>
  <c r="K27" i="6"/>
  <c r="H27" i="6"/>
  <c r="F27" i="6"/>
  <c r="B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I41" i="6"/>
  <c r="G41" i="6"/>
  <c r="B41" i="6"/>
  <c r="H41" i="6"/>
  <c r="E41" i="6"/>
  <c r="F41" i="6"/>
  <c r="J41" i="6"/>
  <c r="G20" i="6"/>
  <c r="K20" i="6"/>
  <c r="D20" i="6"/>
  <c r="E20" i="6"/>
  <c r="F20" i="6"/>
  <c r="B20" i="6"/>
  <c r="H20" i="6"/>
  <c r="I20" i="6"/>
  <c r="K39" i="6"/>
  <c r="I39" i="6"/>
  <c r="J39" i="6"/>
  <c r="D39" i="6"/>
  <c r="E39" i="6"/>
  <c r="F39" i="6"/>
  <c r="B39" i="6"/>
  <c r="G39" i="6"/>
  <c r="K46" i="6"/>
  <c r="I46" i="6"/>
  <c r="B46" i="6"/>
  <c r="G46" i="6"/>
  <c r="H46" i="6"/>
  <c r="E46" i="6"/>
  <c r="J46" i="6"/>
  <c r="F46" i="6"/>
  <c r="D46" i="6"/>
  <c r="H39" i="6"/>
  <c r="H17" i="6"/>
  <c r="J17" i="6"/>
  <c r="B17" i="6"/>
  <c r="I17" i="6"/>
  <c r="K17" i="6"/>
  <c r="G17" i="6"/>
  <c r="D17" i="6"/>
  <c r="D22" i="6"/>
  <c r="E22" i="6"/>
  <c r="H22" i="6"/>
  <c r="K22" i="6"/>
  <c r="I22" i="6"/>
  <c r="B22" i="6"/>
  <c r="F22" i="6"/>
  <c r="E25" i="6"/>
  <c r="H25" i="6"/>
  <c r="B25" i="6"/>
  <c r="D25" i="6"/>
  <c r="K25" i="6"/>
  <c r="I25" i="6"/>
  <c r="J25" i="6"/>
  <c r="F25" i="6"/>
  <c r="G25" i="6"/>
  <c r="E42" i="6"/>
  <c r="H42" i="6"/>
  <c r="B42" i="6"/>
  <c r="F42" i="6"/>
  <c r="J42" i="6"/>
  <c r="I42" i="6"/>
  <c r="K42" i="6"/>
  <c r="D42" i="6"/>
  <c r="G42" i="6"/>
  <c r="E45" i="6"/>
  <c r="K45" i="6"/>
  <c r="J45" i="6"/>
  <c r="G45" i="6"/>
  <c r="H45" i="6"/>
  <c r="B45" i="6"/>
  <c r="I45" i="6"/>
  <c r="D45" i="6"/>
  <c r="D48" i="6"/>
  <c r="K48" i="6"/>
  <c r="E48" i="6"/>
  <c r="B48" i="6"/>
  <c r="G48" i="6"/>
  <c r="J48" i="6"/>
  <c r="F48" i="6"/>
  <c r="I48" i="6"/>
  <c r="G49" i="6"/>
  <c r="H49" i="6"/>
  <c r="D49" i="6"/>
  <c r="J49" i="6"/>
  <c r="F49" i="6"/>
  <c r="E49" i="6"/>
  <c r="I49" i="6"/>
  <c r="B49" i="6"/>
  <c r="K49" i="6"/>
  <c r="J47" i="6"/>
  <c r="G21" i="6"/>
  <c r="E26" i="6"/>
  <c r="I26" i="6"/>
  <c r="E23" i="6"/>
  <c r="E44" i="6"/>
  <c r="F44" i="6"/>
  <c r="K19" i="6"/>
  <c r="E16" i="6"/>
  <c r="F16" i="6"/>
  <c r="I19" i="6"/>
  <c r="D44" i="6"/>
  <c r="G23" i="6"/>
  <c r="B47" i="6"/>
  <c r="B21" i="6"/>
  <c r="D21" i="6"/>
  <c r="K47" i="6"/>
  <c r="H21" i="6"/>
  <c r="F26" i="6"/>
  <c r="D26" i="6"/>
  <c r="J26" i="6"/>
  <c r="B23" i="6"/>
  <c r="G44" i="6"/>
  <c r="H19" i="6"/>
  <c r="F19" i="6"/>
  <c r="D16" i="6"/>
  <c r="G16" i="6"/>
  <c r="G19" i="6"/>
  <c r="J44" i="6"/>
  <c r="H23" i="6"/>
  <c r="K21" i="6"/>
  <c r="E47" i="6"/>
  <c r="E21" i="6"/>
  <c r="B26" i="6"/>
  <c r="H44" i="6"/>
  <c r="B19" i="6"/>
  <c r="K16" i="6"/>
  <c r="H16" i="6"/>
  <c r="E19" i="6"/>
  <c r="K23" i="6"/>
  <c r="I44" i="6"/>
  <c r="AB12" i="2"/>
  <c r="U5" i="12"/>
  <c r="C23" i="13"/>
  <c r="C23" i="12"/>
  <c r="AV6" i="2"/>
  <c r="C5" i="2"/>
  <c r="I4" i="2"/>
  <c r="J5" i="2"/>
  <c r="L5" i="2"/>
  <c r="S5" i="2"/>
  <c r="AB15" i="2"/>
  <c r="AK15" i="2" s="1"/>
  <c r="C14" i="13" s="1"/>
  <c r="AD5" i="2"/>
  <c r="C7" i="2"/>
  <c r="I12" i="2"/>
  <c r="R15" i="2" s="1"/>
  <c r="L13" i="2"/>
  <c r="U16" i="2"/>
  <c r="AD19" i="2"/>
  <c r="AM7" i="2"/>
  <c r="AB5" i="2"/>
  <c r="CN6" i="2"/>
  <c r="CQ6" i="2"/>
  <c r="CO6" i="2"/>
  <c r="AM5" i="2"/>
  <c r="CT12" i="2"/>
  <c r="CM6" i="2"/>
  <c r="AK5" i="2"/>
  <c r="CV12" i="2"/>
  <c r="CP6" i="2"/>
  <c r="R4" i="2"/>
  <c r="AA4" i="2"/>
  <c r="AJ4" i="2"/>
  <c r="AE14" i="12"/>
  <c r="U5" i="13"/>
  <c r="U5" i="11"/>
  <c r="A5" i="2"/>
  <c r="G4" i="2"/>
  <c r="P4" i="2"/>
  <c r="Y4" i="2"/>
  <c r="AH4" i="2"/>
  <c r="L10" i="2"/>
  <c r="U13" i="2"/>
  <c r="AD16" i="2"/>
  <c r="AM19" i="2"/>
  <c r="I9" i="2"/>
  <c r="R12" i="2" s="1"/>
  <c r="AQ4" i="2"/>
  <c r="AH26" i="2"/>
  <c r="G3" i="6"/>
  <c r="AS4" i="2"/>
  <c r="AK26" i="2"/>
  <c r="I3" i="6"/>
  <c r="M23" i="13"/>
  <c r="AA9" i="2" l="1"/>
  <c r="M23" i="10"/>
  <c r="AE14" i="9"/>
  <c r="M23" i="9"/>
  <c r="M14" i="9"/>
  <c r="AA15" i="2"/>
  <c r="M14" i="11" s="1"/>
  <c r="AE5" i="10"/>
  <c r="AA21" i="2"/>
  <c r="AE14" i="10"/>
  <c r="M5" i="10"/>
  <c r="AA12" i="2"/>
  <c r="M14" i="10"/>
  <c r="AA18" i="2"/>
  <c r="AE5" i="9"/>
  <c r="M5" i="9"/>
  <c r="C14" i="12"/>
  <c r="U14" i="11"/>
  <c r="AB18" i="2"/>
  <c r="U14" i="10"/>
  <c r="C5" i="11"/>
  <c r="AB9" i="2"/>
  <c r="C5" i="10"/>
  <c r="M5" i="11" l="1"/>
  <c r="AJ12" i="2"/>
  <c r="AJ21" i="2"/>
  <c r="AE14" i="11"/>
  <c r="M23" i="11"/>
  <c r="AJ9" i="2"/>
  <c r="AJ15" i="2"/>
  <c r="AE5" i="11"/>
  <c r="U14" i="12"/>
  <c r="AK18" i="2"/>
  <c r="U14" i="13" s="1"/>
  <c r="C5" i="12"/>
  <c r="AK9" i="2"/>
  <c r="F12" i="6"/>
  <c r="J9" i="6"/>
  <c r="G12" i="6"/>
  <c r="F9" i="6"/>
  <c r="AS15" i="2" l="1"/>
  <c r="M14" i="13" s="1"/>
  <c r="AE5" i="12"/>
  <c r="M5" i="12"/>
  <c r="AS12" i="2"/>
  <c r="AE5" i="13" s="1"/>
  <c r="J31" i="6"/>
  <c r="F32" i="6"/>
  <c r="F35" i="6"/>
  <c r="M14" i="12"/>
  <c r="AS18" i="2"/>
  <c r="AE14" i="13" s="1"/>
  <c r="F36" i="6"/>
  <c r="J36" i="6"/>
  <c r="AS9" i="2"/>
  <c r="M23" i="12"/>
  <c r="G34" i="6"/>
  <c r="E12" i="6"/>
  <c r="C5" i="13"/>
  <c r="H10" i="6"/>
  <c r="H13" i="6"/>
  <c r="J13" i="6"/>
  <c r="F11" i="6"/>
  <c r="G8" i="6"/>
  <c r="H14" i="6"/>
  <c r="I13" i="6"/>
  <c r="K13" i="6" s="1"/>
  <c r="I8" i="6"/>
  <c r="F14" i="6"/>
  <c r="J14" i="6"/>
  <c r="J12" i="6"/>
  <c r="I11" i="6"/>
  <c r="I12" i="6"/>
  <c r="H11" i="6"/>
  <c r="G10" i="6"/>
  <c r="F8" i="6"/>
  <c r="I10" i="6"/>
  <c r="H12" i="6"/>
  <c r="D12" i="6" s="1"/>
  <c r="F10" i="6"/>
  <c r="J8" i="6"/>
  <c r="H8" i="6"/>
  <c r="J10" i="6"/>
  <c r="F13" i="6"/>
  <c r="H9" i="6"/>
  <c r="G9" i="6"/>
  <c r="E9" i="6" s="1"/>
  <c r="G11" i="6"/>
  <c r="I14" i="6"/>
  <c r="J11" i="6"/>
  <c r="G13" i="6"/>
  <c r="I9" i="6"/>
  <c r="K9" i="6" s="1"/>
  <c r="G14" i="6"/>
  <c r="G31" i="6" l="1"/>
  <c r="I31" i="6"/>
  <c r="F34" i="6"/>
  <c r="G33" i="6"/>
  <c r="H32" i="6"/>
  <c r="F31" i="6"/>
  <c r="I35" i="6"/>
  <c r="I32" i="6"/>
  <c r="G36" i="6"/>
  <c r="J34" i="6"/>
  <c r="H35" i="6"/>
  <c r="I36" i="6"/>
  <c r="K36" i="6" s="1"/>
  <c r="H33" i="6"/>
  <c r="J35" i="6"/>
  <c r="J33" i="6"/>
  <c r="I34" i="6"/>
  <c r="K34" i="6" s="1"/>
  <c r="M5" i="13"/>
  <c r="J32" i="6"/>
  <c r="G32" i="6"/>
  <c r="E32" i="6" s="1"/>
  <c r="H36" i="6"/>
  <c r="F33" i="6"/>
  <c r="H31" i="6"/>
  <c r="I33" i="6"/>
  <c r="G35" i="6"/>
  <c r="E35" i="6" s="1"/>
  <c r="H34" i="6"/>
  <c r="K12" i="6"/>
  <c r="K11" i="6"/>
  <c r="K10" i="6"/>
  <c r="E10" i="6"/>
  <c r="D10" i="6"/>
  <c r="D8" i="6"/>
  <c r="F28" i="6"/>
  <c r="E8" i="6"/>
  <c r="E14" i="6"/>
  <c r="D14" i="6"/>
  <c r="I28" i="6"/>
  <c r="K8" i="6"/>
  <c r="G28" i="6"/>
  <c r="E11" i="6"/>
  <c r="D11" i="6"/>
  <c r="K14" i="6"/>
  <c r="D13" i="6"/>
  <c r="E13" i="6"/>
  <c r="D9" i="6"/>
  <c r="H28" i="6"/>
  <c r="J28" i="6"/>
  <c r="J51" i="6" l="1"/>
  <c r="D36" i="6"/>
  <c r="K32" i="6"/>
  <c r="D32" i="6"/>
  <c r="N14" i="6"/>
  <c r="N13" i="6" s="1"/>
  <c r="N12" i="6" s="1"/>
  <c r="N11" i="6" s="1"/>
  <c r="N10" i="6" s="1"/>
  <c r="N9" i="6" s="1"/>
  <c r="N8" i="6" s="1"/>
  <c r="A63" i="6" s="1"/>
  <c r="E36" i="6"/>
  <c r="N36" i="6" s="1"/>
  <c r="K35" i="6"/>
  <c r="E31" i="6"/>
  <c r="D31" i="6"/>
  <c r="F51" i="6"/>
  <c r="K33" i="6"/>
  <c r="H51" i="6"/>
  <c r="D34" i="6"/>
  <c r="E34" i="6"/>
  <c r="I51" i="6"/>
  <c r="K31" i="6"/>
  <c r="G51" i="6"/>
  <c r="E33" i="6"/>
  <c r="D33" i="6"/>
  <c r="D35" i="6"/>
  <c r="K28" i="6"/>
  <c r="E28" i="6"/>
  <c r="D28" i="6"/>
  <c r="E51" i="6" l="1"/>
  <c r="K51" i="6"/>
  <c r="D51" i="6"/>
  <c r="N35" i="6"/>
  <c r="N34" i="6" s="1"/>
  <c r="N33" i="6" s="1"/>
  <c r="N32" i="6" s="1"/>
  <c r="N31" i="6" s="1"/>
  <c r="A67" i="6" s="1"/>
</calcChain>
</file>

<file path=xl/sharedStrings.xml><?xml version="1.0" encoding="utf-8"?>
<sst xmlns="http://schemas.openxmlformats.org/spreadsheetml/2006/main" count="1268" uniqueCount="517">
  <si>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</si>
  <si>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</si>
  <si>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</si>
  <si>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</si>
  <si>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</si>
  <si>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</si>
  <si>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</si>
  <si>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</si>
  <si>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</si>
  <si>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</si>
  <si>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</si>
  <si>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</si>
  <si>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</si>
  <si>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</si>
  <si>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</si>
  <si>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</si>
  <si>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</si>
  <si>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</si>
  <si>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</si>
  <si>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</si>
  <si>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</si>
  <si>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</si>
  <si>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</si>
  <si>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</si>
  <si>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</si>
  <si>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</si>
  <si>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</si>
  <si>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</si>
  <si>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</si>
  <si>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</si>
  <si>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</si>
  <si>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</si>
  <si>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</si>
  <si>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</si>
  <si>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</si>
  <si>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</si>
  <si>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</si>
  <si>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</si>
  <si>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</si>
  <si>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</si>
  <si>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</si>
  <si>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</si>
  <si>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</si>
  <si>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</si>
  <si>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</si>
  <si>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</si>
  <si>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</si>
  <si>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</si>
  <si>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</si>
  <si>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</si>
  <si>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</si>
  <si>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</si>
  <si>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</si>
  <si>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</si>
  <si>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</si>
  <si>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</si>
  <si>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</si>
  <si>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</si>
  <si>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</si>
  <si>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</si>
  <si>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</si>
  <si>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</si>
  <si>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</si>
  <si>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</si>
  <si>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</si>
  <si>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</si>
  <si>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</si>
  <si>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</si>
  <si>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</si>
  <si>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</si>
  <si>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</si>
  <si>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</si>
  <si>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</si>
  <si>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</si>
  <si>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</si>
  <si>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</si>
  <si>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</si>
  <si>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</si>
  <si>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</si>
  <si>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</si>
  <si>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</si>
  <si>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</si>
  <si>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</si>
  <si>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</si>
  <si>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</si>
  <si>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</si>
  <si>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</si>
  <si>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</si>
  <si>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</si>
  <si>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</si>
  <si>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</si>
  <si>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</si>
  <si>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mesa:</t>
  </si>
  <si>
    <t>2ª Rodada</t>
  </si>
  <si>
    <t>3ª Rodada</t>
  </si>
  <si>
    <t>4ª Rodada</t>
  </si>
  <si>
    <t>5ª Rodada</t>
  </si>
  <si>
    <t>Federação Paulista de Futebol de Mesa - Litovale</t>
  </si>
  <si>
    <t>TON</t>
  </si>
  <si>
    <t>LEO ARMANI</t>
  </si>
  <si>
    <t>MARCIO RANGEL</t>
  </si>
  <si>
    <t>PAULO PINTO</t>
  </si>
  <si>
    <t>RODRIGO TUVIRA</t>
  </si>
  <si>
    <t>HELENA</t>
  </si>
  <si>
    <t>AMADEU</t>
  </si>
  <si>
    <t>GABRIEL CHEZINHO</t>
  </si>
  <si>
    <t>OLIMPIO</t>
  </si>
  <si>
    <t>GERONIMO</t>
  </si>
  <si>
    <t>ZECAS</t>
  </si>
  <si>
    <t>BARTHEZ</t>
  </si>
  <si>
    <t>ARTHURZINHO</t>
  </si>
  <si>
    <t>BARRICELLI</t>
  </si>
  <si>
    <t>DUDA</t>
  </si>
  <si>
    <t>NILO</t>
  </si>
  <si>
    <t>NORIAKI</t>
  </si>
  <si>
    <t>PC</t>
  </si>
  <si>
    <t>VICTOR FIORE</t>
  </si>
  <si>
    <t>ADRIANO</t>
  </si>
  <si>
    <t>CELSO LUIZ</t>
  </si>
  <si>
    <t>BENE</t>
  </si>
  <si>
    <t>CINCOTTO</t>
  </si>
  <si>
    <t>DANILO</t>
  </si>
  <si>
    <t>EDINHO</t>
  </si>
  <si>
    <t>ELIAHOU</t>
  </si>
  <si>
    <t>ELVIO</t>
  </si>
  <si>
    <t>FARAH</t>
  </si>
  <si>
    <t>FLOSI</t>
  </si>
  <si>
    <t>JULINHO</t>
  </si>
  <si>
    <t>ZANELLA</t>
  </si>
  <si>
    <t>ESPEL</t>
  </si>
  <si>
    <t>MURATORE</t>
  </si>
  <si>
    <t>ALESSANDRO</t>
  </si>
  <si>
    <t>JUSTA</t>
  </si>
  <si>
    <t>TADEU</t>
  </si>
  <si>
    <t>QUARTIM</t>
  </si>
  <si>
    <t>RODRIGO RIBEIRO</t>
  </si>
  <si>
    <t>ZERO</t>
  </si>
  <si>
    <t>VALBONO</t>
  </si>
  <si>
    <t>GARCIA</t>
  </si>
  <si>
    <t>LOPES</t>
  </si>
  <si>
    <t>DINHO</t>
  </si>
  <si>
    <t>KLEBER</t>
  </si>
  <si>
    <t>GUILHERME</t>
  </si>
  <si>
    <t>BRUNO BLOIS</t>
  </si>
  <si>
    <t>DANI</t>
  </si>
  <si>
    <t>SERGIO MORO</t>
  </si>
  <si>
    <t>RODRIGO MORO</t>
  </si>
  <si>
    <t>MAURO FIGUEIREDO</t>
  </si>
  <si>
    <t>ATIENZA</t>
  </si>
  <si>
    <t>ALENCAR</t>
  </si>
  <si>
    <t>CELSO</t>
  </si>
  <si>
    <t>CEBOLA</t>
  </si>
  <si>
    <t>HENRIQUE</t>
  </si>
  <si>
    <t>BASILIO</t>
  </si>
  <si>
    <t>BETARESSI</t>
  </si>
  <si>
    <t>LEANDRIN</t>
  </si>
  <si>
    <t>GIL HACKMANN</t>
  </si>
  <si>
    <t>HACKMANN</t>
  </si>
  <si>
    <t>JOTA</t>
  </si>
  <si>
    <t>RENATO FERREIRA</t>
  </si>
  <si>
    <t>MARCIO COSTA</t>
  </si>
  <si>
    <t>DE ASSIS</t>
  </si>
  <si>
    <t>FERNANDO DEZIO</t>
  </si>
  <si>
    <t>PEDRO NETO</t>
  </si>
  <si>
    <t>LIRA</t>
  </si>
  <si>
    <t>HELIO</t>
  </si>
  <si>
    <t>BABY</t>
  </si>
  <si>
    <t>DENTE</t>
  </si>
  <si>
    <t>DIEGO BANFI</t>
  </si>
  <si>
    <t>EDISON</t>
  </si>
  <si>
    <t>ELIAS</t>
  </si>
  <si>
    <t>FELICIANO</t>
  </si>
  <si>
    <t>GEPP</t>
  </si>
  <si>
    <t>JUULIUS</t>
  </si>
  <si>
    <t>LUGANO</t>
  </si>
  <si>
    <t>MANOLO</t>
  </si>
  <si>
    <t>MARCO BIANCHI</t>
  </si>
  <si>
    <t>MIGUEL</t>
  </si>
  <si>
    <t>MONTANHA</t>
  </si>
  <si>
    <t>RAFA</t>
  </si>
  <si>
    <t>PINNA</t>
  </si>
  <si>
    <t>TC</t>
  </si>
  <si>
    <t>ZANERATTO</t>
  </si>
  <si>
    <t>BERNARDINO</t>
  </si>
  <si>
    <t>CRISTIANO SANTOS</t>
  </si>
  <si>
    <t>MARCIO</t>
  </si>
  <si>
    <t>FACCIO</t>
  </si>
  <si>
    <t>GIORGIO</t>
  </si>
  <si>
    <t>VELHO</t>
  </si>
  <si>
    <t>ALBARELLO</t>
  </si>
  <si>
    <t>CORUJA</t>
  </si>
  <si>
    <t>GUERREIRO</t>
  </si>
  <si>
    <t>DENIS CONSTANTINO</t>
  </si>
  <si>
    <t>RODRIGO MUNHOZ</t>
  </si>
  <si>
    <t>ALDECOA</t>
  </si>
  <si>
    <t>FABINHO ISRAEL</t>
  </si>
  <si>
    <t>ADILSON</t>
  </si>
  <si>
    <t>RAFA PORTO</t>
  </si>
  <si>
    <t>RINCO</t>
  </si>
  <si>
    <t>WALLACE RINCO</t>
  </si>
  <si>
    <t>DIOGO VENITE</t>
  </si>
  <si>
    <t>DENIS</t>
  </si>
  <si>
    <t>TERUEL</t>
  </si>
  <si>
    <t>EDU BOLA</t>
  </si>
  <si>
    <t>MURA</t>
  </si>
  <si>
    <t>LITO</t>
  </si>
  <si>
    <t>ERISMAR</t>
  </si>
  <si>
    <t>FERNANDO SANTOS</t>
  </si>
  <si>
    <t>GUERRA</t>
  </si>
  <si>
    <t>LENNON</t>
  </si>
  <si>
    <t>BARBA</t>
  </si>
  <si>
    <t>VITOR HUGO</t>
  </si>
  <si>
    <t>CARLOS LARA</t>
  </si>
  <si>
    <t>ANOEL</t>
  </si>
  <si>
    <t>MILTON GOBBO</t>
  </si>
  <si>
    <t>GILMAR FERREIRA</t>
  </si>
  <si>
    <t>BRUNO VASKO</t>
  </si>
  <si>
    <t>MOLINEIRO</t>
  </si>
  <si>
    <t>VICTOR FERREIRA</t>
  </si>
  <si>
    <t>ALEX LUCATELLI</t>
  </si>
  <si>
    <t>RICARDO MACCEU</t>
  </si>
  <si>
    <t>VICTOR CINZENTO</t>
  </si>
  <si>
    <t>MARCO PAI</t>
  </si>
  <si>
    <t>MARCO FILHO</t>
  </si>
  <si>
    <t>LUIZ FARIA</t>
  </si>
  <si>
    <t>THIAGO</t>
  </si>
  <si>
    <t>FARINHA</t>
  </si>
  <si>
    <t>VINICIUS</t>
  </si>
  <si>
    <t>MARIO NOVAES</t>
  </si>
  <si>
    <t>NOVAES</t>
  </si>
  <si>
    <t>LELY</t>
  </si>
  <si>
    <t>FABIO ROBERTO</t>
  </si>
  <si>
    <t>ARTUR</t>
  </si>
  <si>
    <t>VITOR LUIZ</t>
  </si>
  <si>
    <t>RUIZ</t>
  </si>
  <si>
    <t>DEMETRIUS</t>
  </si>
  <si>
    <t>EDU SANTOS</t>
  </si>
  <si>
    <t>RAVANELLI</t>
  </si>
  <si>
    <t>RAFAEL SANTOS</t>
  </si>
  <si>
    <t>TELE</t>
  </si>
  <si>
    <t>MARCANTE</t>
  </si>
  <si>
    <t>WALNIR</t>
  </si>
  <si>
    <t>DIOGO</t>
  </si>
  <si>
    <t>BERGAMINI</t>
  </si>
  <si>
    <t>RODOLF</t>
  </si>
  <si>
    <t>RODOLFO</t>
  </si>
  <si>
    <t>ALEXANDRE RUBAO</t>
  </si>
  <si>
    <t>GILMAR</t>
  </si>
  <si>
    <t>FLAVIO MORAES</t>
  </si>
  <si>
    <t>MARIO FIORE</t>
  </si>
  <si>
    <t>PEPE 2004</t>
  </si>
  <si>
    <t>WELLINGTON LIMA</t>
  </si>
  <si>
    <t>HEITOR</t>
  </si>
  <si>
    <t>NOME POPULAR (APELIDO)</t>
  </si>
  <si>
    <t>CLUBE</t>
  </si>
  <si>
    <t xml:space="preserve">GUILHERME </t>
  </si>
  <si>
    <t>A A BOTUCATUENSE</t>
  </si>
  <si>
    <t>VINICIUS ZANOTTO</t>
  </si>
  <si>
    <t>ZANOTTO</t>
  </si>
  <si>
    <t>BRUNO ANDRINI</t>
  </si>
  <si>
    <t>SILAS PANTELEÃO</t>
  </si>
  <si>
    <t>BETO VEIGA</t>
  </si>
  <si>
    <t>CRISTIANO MAROSTICA</t>
  </si>
  <si>
    <t xml:space="preserve">A A BOTUCATUENSE </t>
  </si>
  <si>
    <t>EMERSON</t>
  </si>
  <si>
    <t>ÁLVARO</t>
  </si>
  <si>
    <t xml:space="preserve">DRÁUSIO </t>
  </si>
  <si>
    <t>NIVALDO CEARÁ</t>
  </si>
  <si>
    <t>kiko</t>
  </si>
  <si>
    <t xml:space="preserve">A.A. Portuguesa </t>
  </si>
  <si>
    <t>Charleaux</t>
  </si>
  <si>
    <t>Bartolo</t>
  </si>
  <si>
    <t>Sidey Alves</t>
  </si>
  <si>
    <t>Ícaro</t>
  </si>
  <si>
    <t>Ruas</t>
  </si>
  <si>
    <t>Davinir</t>
  </si>
  <si>
    <t>Mario</t>
  </si>
  <si>
    <t>Danilo</t>
  </si>
  <si>
    <t>Mario Reginaldo</t>
  </si>
  <si>
    <t>Junior Branqueto</t>
  </si>
  <si>
    <t>João</t>
  </si>
  <si>
    <t>Ferreira</t>
  </si>
  <si>
    <t>Loiacono</t>
  </si>
  <si>
    <t>Ivo</t>
  </si>
  <si>
    <t>Afonso</t>
  </si>
  <si>
    <t>Maykon</t>
  </si>
  <si>
    <t>Marcelo Sório</t>
  </si>
  <si>
    <t>Victor</t>
  </si>
  <si>
    <t>Carlos Chicalski</t>
  </si>
  <si>
    <t>Capitelli</t>
  </si>
  <si>
    <t>A.A. Riopardense</t>
  </si>
  <si>
    <t>Alfredo</t>
  </si>
  <si>
    <t>Eduardo Nicolas</t>
  </si>
  <si>
    <t>Burilli</t>
  </si>
  <si>
    <t>Clóvis Camillo</t>
  </si>
  <si>
    <t>Rodrigo Pena</t>
  </si>
  <si>
    <t>Evanir</t>
  </si>
  <si>
    <t>Divino</t>
  </si>
  <si>
    <t>Henrique Camillo</t>
  </si>
  <si>
    <t>Massarotto</t>
  </si>
  <si>
    <t>AMÉRICA F.C.</t>
  </si>
  <si>
    <t>Paffrath</t>
  </si>
  <si>
    <t>Jota</t>
  </si>
  <si>
    <t>Eduardo</t>
  </si>
  <si>
    <t>Marcelinho Buzo</t>
  </si>
  <si>
    <t>Fernando</t>
  </si>
  <si>
    <t>Mauricio</t>
  </si>
  <si>
    <t>Juliano</t>
  </si>
  <si>
    <t>Igor</t>
  </si>
  <si>
    <t>Mateus</t>
  </si>
  <si>
    <t>Henrique</t>
  </si>
  <si>
    <t>Constâncio</t>
  </si>
  <si>
    <t>Fred</t>
  </si>
  <si>
    <t>Emerson</t>
  </si>
  <si>
    <t>Erikson</t>
  </si>
  <si>
    <t>Beto</t>
  </si>
  <si>
    <t>Antonio Ribeiro</t>
  </si>
  <si>
    <t>Tibuço</t>
  </si>
  <si>
    <t>Felipe</t>
  </si>
  <si>
    <t>Gabriel</t>
  </si>
  <si>
    <t>Sammartino</t>
  </si>
  <si>
    <t>C.A. Bragantino</t>
  </si>
  <si>
    <t>José Ricardo</t>
  </si>
  <si>
    <t>Marcos Augusto</t>
  </si>
  <si>
    <t>Celso Egas</t>
  </si>
  <si>
    <t>Ricardo Bonucci</t>
  </si>
  <si>
    <t>Tiago Machado</t>
  </si>
  <si>
    <t>Bugalu</t>
  </si>
  <si>
    <t>Rodolfo Zucato</t>
  </si>
  <si>
    <t>Marcão</t>
  </si>
  <si>
    <t>Jivago</t>
  </si>
  <si>
    <t>CEPE 2004</t>
  </si>
  <si>
    <t>ADRIANO FRANÇA</t>
  </si>
  <si>
    <t>TABAJARA</t>
  </si>
  <si>
    <t>VASQUES</t>
  </si>
  <si>
    <t>MOLINARI</t>
  </si>
  <si>
    <t>CIRCULO MILITAR</t>
  </si>
  <si>
    <t>RENAN TUSURA</t>
  </si>
  <si>
    <t>LÉO RODRIGUES</t>
  </si>
  <si>
    <t>TIGRÃO</t>
  </si>
  <si>
    <t>JOÃO PEDRO</t>
  </si>
  <si>
    <t>FRANCISCO JUNIOR</t>
  </si>
  <si>
    <t>LIPE</t>
  </si>
  <si>
    <t xml:space="preserve">IVAN LEITE </t>
  </si>
  <si>
    <t xml:space="preserve">CISPLATINA </t>
  </si>
  <si>
    <t>JOÃO PITÓSCIO</t>
  </si>
  <si>
    <t>FRANÇA</t>
  </si>
  <si>
    <t xml:space="preserve">ISMAEL </t>
  </si>
  <si>
    <t>R. SIMON</t>
  </si>
  <si>
    <t>F.PASCOALOTI</t>
  </si>
  <si>
    <t>CLÉO JR.</t>
  </si>
  <si>
    <t>P.V.</t>
  </si>
  <si>
    <t>B.V.</t>
  </si>
  <si>
    <t xml:space="preserve">PICOLINO </t>
  </si>
  <si>
    <t>VINICIUS MURATORE</t>
  </si>
  <si>
    <t xml:space="preserve"> F.T.C.</t>
  </si>
  <si>
    <t>REGIS</t>
  </si>
  <si>
    <t>BULHÕES</t>
  </si>
  <si>
    <t>IGOR</t>
  </si>
  <si>
    <t>FERNANDO</t>
  </si>
  <si>
    <t>CARIOCA</t>
  </si>
  <si>
    <t>DENIS FUZUE</t>
  </si>
  <si>
    <t>MARCOS WILLOW</t>
  </si>
  <si>
    <t>VINICIUS ROLIM</t>
  </si>
  <si>
    <t>RAFAEL FONTES</t>
  </si>
  <si>
    <t>CORINTHIANS</t>
  </si>
  <si>
    <t>ARANHA</t>
  </si>
  <si>
    <t>SANDRO GAVIÃO</t>
  </si>
  <si>
    <t>WAGNER LUIS</t>
  </si>
  <si>
    <t>FREITAS</t>
  </si>
  <si>
    <t>OG GIRÃO</t>
  </si>
  <si>
    <t>GOLVH</t>
  </si>
  <si>
    <t>MARCELO SANTOS</t>
  </si>
  <si>
    <t>Flamengo FC</t>
  </si>
  <si>
    <t>MÁRCIO STIPP</t>
  </si>
  <si>
    <t>MORO</t>
  </si>
  <si>
    <t>W BENEVIDES</t>
  </si>
  <si>
    <t>HILTON</t>
  </si>
  <si>
    <t>Rafael Bernardes</t>
  </si>
  <si>
    <t>GDR 7 de Setembro</t>
  </si>
  <si>
    <t>TUBARÃO</t>
  </si>
  <si>
    <t>HÉLIO</t>
  </si>
  <si>
    <t>Mareglit</t>
  </si>
  <si>
    <t>Jaboticabal FM</t>
  </si>
  <si>
    <t>Rick</t>
  </si>
  <si>
    <t>Negão</t>
  </si>
  <si>
    <t>Gabi</t>
  </si>
  <si>
    <t>Doug</t>
  </si>
  <si>
    <t>Vitinho Souza</t>
  </si>
  <si>
    <t>Kaique</t>
  </si>
  <si>
    <t>Elcio</t>
  </si>
  <si>
    <t>Liga Litovale</t>
  </si>
  <si>
    <t>Wagner Felipe</t>
  </si>
  <si>
    <t>Sirio</t>
  </si>
  <si>
    <t>Tonnil</t>
  </si>
  <si>
    <t>Dan</t>
  </si>
  <si>
    <t>Robson Candiani</t>
  </si>
  <si>
    <t>Edu Redondo</t>
  </si>
  <si>
    <t>Gordo</t>
  </si>
  <si>
    <t>Gilson Lara</t>
  </si>
  <si>
    <t>Vinicius Souza</t>
  </si>
  <si>
    <t>André Rafael</t>
  </si>
  <si>
    <t>Etore</t>
  </si>
  <si>
    <t>Jorge Demetrius</t>
  </si>
  <si>
    <t>Nathan Felipe</t>
  </si>
  <si>
    <t>MENINOS FUTEBOL CLUBE</t>
  </si>
  <si>
    <t>LIMÃO</t>
  </si>
  <si>
    <t>LÊ</t>
  </si>
  <si>
    <t>FÁBIO</t>
  </si>
  <si>
    <t>VINÍCIUS RAMALHO</t>
  </si>
  <si>
    <t>RHANIERY</t>
  </si>
  <si>
    <t>ROBERTO GODOY</t>
  </si>
  <si>
    <t>S.A.V. MARIA ZÉLIA</t>
  </si>
  <si>
    <t>SERGIO BARREIRA</t>
  </si>
  <si>
    <t>Paulinho Meira</t>
  </si>
  <si>
    <t>RENATINHO</t>
  </si>
  <si>
    <t>SERGIO NENÊ</t>
  </si>
  <si>
    <t>CLAUDIO</t>
  </si>
  <si>
    <t>CORTEZ</t>
  </si>
  <si>
    <t>Felipe Ramos</t>
  </si>
  <si>
    <t>Dourado</t>
  </si>
  <si>
    <t>Wander</t>
  </si>
  <si>
    <t>LÉO CARIOCA</t>
  </si>
  <si>
    <t>Guilherme Gomes</t>
  </si>
  <si>
    <t>ALEMÃO</t>
  </si>
  <si>
    <t>WALMY</t>
  </si>
  <si>
    <t>LUIZ COELHO</t>
  </si>
  <si>
    <t>RONALDO AQUINHO</t>
  </si>
  <si>
    <t>MARIO MILI</t>
  </si>
  <si>
    <t>D'ANGELO</t>
  </si>
  <si>
    <t>Jefferson</t>
  </si>
  <si>
    <t>S.E.PALMEIRAS</t>
  </si>
  <si>
    <t>Perrotti</t>
  </si>
  <si>
    <t>Mauro</t>
  </si>
  <si>
    <t>Michilin</t>
  </si>
  <si>
    <t>Dema</t>
  </si>
  <si>
    <t>Bolla</t>
  </si>
  <si>
    <t>Vanno</t>
  </si>
  <si>
    <t>Hylson</t>
  </si>
  <si>
    <t>Wendel</t>
  </si>
  <si>
    <t>Dentinho</t>
  </si>
  <si>
    <t>Narduche</t>
  </si>
  <si>
    <t>Melli</t>
  </si>
  <si>
    <t>Paolo</t>
  </si>
  <si>
    <t>Victor Varoli</t>
  </si>
  <si>
    <t>Cesar Lopes</t>
  </si>
  <si>
    <t>Gui Rubio</t>
  </si>
  <si>
    <t>Franklin</t>
  </si>
  <si>
    <t>Heitor</t>
  </si>
  <si>
    <t>São Sebasião Futmesa</t>
  </si>
  <si>
    <t>IBANHEZ</t>
  </si>
  <si>
    <t>PABLO</t>
  </si>
  <si>
    <t>VITOR</t>
  </si>
  <si>
    <t>ENZO</t>
  </si>
  <si>
    <t>LUIZ</t>
  </si>
  <si>
    <t>MARQUINHOS</t>
  </si>
  <si>
    <t>MAX</t>
  </si>
  <si>
    <t>DAVI</t>
  </si>
  <si>
    <t>Paulo Edson</t>
  </si>
  <si>
    <t>TMJ</t>
  </si>
  <si>
    <t>Dile</t>
  </si>
  <si>
    <t>Marcelo Leite</t>
  </si>
  <si>
    <t>Cambraia</t>
  </si>
  <si>
    <t>Cafú</t>
  </si>
  <si>
    <t>Anderson</t>
  </si>
  <si>
    <t>Puga</t>
  </si>
  <si>
    <t>Fúlvio</t>
  </si>
  <si>
    <t>Milton</t>
  </si>
  <si>
    <t>Leando Santos</t>
  </si>
  <si>
    <t>Laércio</t>
  </si>
  <si>
    <t>Olino</t>
  </si>
  <si>
    <t>Alberto</t>
  </si>
  <si>
    <t>Léo Lima</t>
  </si>
  <si>
    <t>Juninho</t>
  </si>
  <si>
    <t>Marco Butanta</t>
  </si>
  <si>
    <t>Neto</t>
  </si>
  <si>
    <t>JVM Rodrigues</t>
  </si>
  <si>
    <t>Raphael</t>
  </si>
  <si>
    <t>Alcantara</t>
  </si>
  <si>
    <t xml:space="preserve">TMJ </t>
  </si>
  <si>
    <t>RONALDO</t>
  </si>
  <si>
    <t>Torigno Nostro Club</t>
  </si>
  <si>
    <t>GALINDO</t>
  </si>
  <si>
    <t>SERGIO COSTA</t>
  </si>
  <si>
    <t>TUNICO</t>
  </si>
  <si>
    <t>GUTERRES</t>
  </si>
  <si>
    <t>BETINHO</t>
  </si>
  <si>
    <t>WALTER BARROS</t>
  </si>
  <si>
    <t>CLAUDIO RODRIGUES</t>
  </si>
  <si>
    <t>LULI</t>
  </si>
  <si>
    <t>MARCOS</t>
  </si>
  <si>
    <t>UNIÃO INDEPENDENTE F.M</t>
  </si>
  <si>
    <t>NADAL</t>
  </si>
  <si>
    <t>VENEZUELA</t>
  </si>
  <si>
    <t>ROBERTO</t>
  </si>
  <si>
    <t>ANGELO</t>
  </si>
  <si>
    <t>BRENO</t>
  </si>
  <si>
    <t>JOÃO</t>
  </si>
  <si>
    <t>Liga Litovale-Individual</t>
  </si>
  <si>
    <t>M</t>
  </si>
  <si>
    <t>Cisplatina F.C.</t>
  </si>
  <si>
    <t xml:space="preserve">Liga Litovale F. M </t>
  </si>
  <si>
    <t>Marcelo Martins</t>
  </si>
  <si>
    <t>Tati</t>
  </si>
  <si>
    <t>Fraga</t>
  </si>
  <si>
    <t>Rodrigo Giovanetti</t>
  </si>
  <si>
    <t>MARCELO MARTINS</t>
  </si>
  <si>
    <t>ELCIO</t>
  </si>
  <si>
    <t>TONNIL</t>
  </si>
  <si>
    <t>SÍRIO</t>
  </si>
  <si>
    <t>TATI</t>
  </si>
  <si>
    <t>RODRIGO GIOVANETTI</t>
  </si>
  <si>
    <t>FRAGA</t>
  </si>
  <si>
    <t>MARCÃO DIAS</t>
  </si>
  <si>
    <t>NORBERTO</t>
  </si>
  <si>
    <t>MATHIAS</t>
  </si>
  <si>
    <t>21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</si>
</sst>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[$-416]dd\-mmm\-yyyy;@"/>
    <numFmt numFmtId="169" formatCode="#,##0_);[Red]\(#,##0\)"/>
  </numFmts>
  <fonts count="5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ahoma"/>
      <family val="2"/>
      <charset val="1"/>
    </font>
    <font>
      <b/>
      <sz val="10"/>
      <color theme="1"/>
      <name val="Tahoma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color indexed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7" fillId="0" borderId="0"/>
    <xf numFmtId="43" fontId="22" fillId="0" borderId="0" applyFont="0" applyFill="0" applyBorder="0" applyAlignment="0" applyProtection="0"/>
  </cellStyleXfs>
  <cellXfs count="327">
    <xf numFmtId="0" fontId="0" fillId="0" borderId="0" xfId="0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6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3" xfId="0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7" fillId="0" borderId="4" xfId="0" applyFont="1" applyBorder="1" applyAlignment="1">
      <alignment horizontal="left"/>
    </xf>
    <xf numFmtId="0" fontId="28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centerContinuous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7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top"/>
    </xf>
    <xf numFmtId="3" fontId="26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31" fillId="6" borderId="9" xfId="0" applyFont="1" applyFill="1" applyBorder="1" applyAlignment="1" applyProtection="1">
      <alignment horizontal="center" vertical="center"/>
      <protection locked="0"/>
    </xf>
    <xf numFmtId="0" fontId="32" fillId="6" borderId="6" xfId="0" applyFont="1" applyFill="1" applyBorder="1" applyAlignment="1" applyProtection="1">
      <alignment horizontal="right" vertical="top"/>
      <protection locked="0"/>
    </xf>
    <xf numFmtId="0" fontId="32" fillId="6" borderId="10" xfId="0" applyFont="1" applyFill="1" applyBorder="1" applyAlignment="1" applyProtection="1">
      <alignment horizontal="left" vertical="top"/>
      <protection locked="0"/>
    </xf>
    <xf numFmtId="0" fontId="27" fillId="0" borderId="3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Continuous" vertical="center"/>
    </xf>
    <xf numFmtId="0" fontId="29" fillId="0" borderId="0" xfId="0" applyFont="1" applyBorder="1" applyAlignment="1">
      <alignment horizontal="center"/>
    </xf>
    <xf numFmtId="0" fontId="5" fillId="0" borderId="0" xfId="3"/>
    <xf numFmtId="0" fontId="9" fillId="0" borderId="0" xfId="3" applyFont="1" applyAlignment="1">
      <alignment vertical="center"/>
    </xf>
    <xf numFmtId="0" fontId="5" fillId="0" borderId="0" xfId="3" applyAlignment="1">
      <alignment vertical="center"/>
    </xf>
    <xf numFmtId="0" fontId="5" fillId="0" borderId="0" xfId="3" applyBorder="1" applyAlignment="1">
      <alignment vertical="center"/>
    </xf>
    <xf numFmtId="0" fontId="5" fillId="0" borderId="0" xfId="3" applyBorder="1" applyAlignment="1">
      <alignment horizontal="center" vertical="center"/>
    </xf>
    <xf numFmtId="0" fontId="5" fillId="0" borderId="0" xfId="3" quotePrefix="1" applyBorder="1" applyAlignment="1">
      <alignment horizontal="right" vertical="center"/>
    </xf>
    <xf numFmtId="0" fontId="5" fillId="0" borderId="12" xfId="3" applyBorder="1" applyAlignment="1">
      <alignment horizontal="center" vertical="center"/>
    </xf>
    <xf numFmtId="0" fontId="5" fillId="3" borderId="13" xfId="3" quotePrefix="1" applyFill="1" applyBorder="1" applyAlignment="1">
      <alignment horizontal="centerContinuous" vertical="center"/>
    </xf>
    <xf numFmtId="0" fontId="5" fillId="3" borderId="14" xfId="3" quotePrefix="1" applyFill="1" applyBorder="1" applyAlignment="1">
      <alignment horizontal="centerContinuous" vertical="center"/>
    </xf>
    <xf numFmtId="0" fontId="5" fillId="3" borderId="15" xfId="3" quotePrefix="1" applyFill="1" applyBorder="1" applyAlignment="1">
      <alignment horizontal="centerContinuous" vertical="center"/>
    </xf>
    <xf numFmtId="0" fontId="5" fillId="0" borderId="14" xfId="3" applyFill="1" applyBorder="1" applyAlignment="1">
      <alignment vertical="center"/>
    </xf>
    <xf numFmtId="0" fontId="5" fillId="0" borderId="15" xfId="3" applyFill="1" applyBorder="1" applyAlignment="1">
      <alignment vertical="center"/>
    </xf>
    <xf numFmtId="3" fontId="5" fillId="0" borderId="0" xfId="3" applyNumberFormat="1"/>
    <xf numFmtId="3" fontId="5" fillId="3" borderId="14" xfId="3" quotePrefix="1" applyNumberFormat="1" applyFill="1" applyBorder="1" applyAlignment="1">
      <alignment horizontal="centerContinuous" vertical="center"/>
    </xf>
    <xf numFmtId="3" fontId="5" fillId="0" borderId="0" xfId="3" applyNumberFormat="1" applyAlignment="1">
      <alignment vertical="center"/>
    </xf>
    <xf numFmtId="3" fontId="4" fillId="0" borderId="0" xfId="3" quotePrefix="1" applyNumberFormat="1" applyFont="1" applyAlignment="1">
      <alignment horizontal="left" vertical="center"/>
    </xf>
    <xf numFmtId="0" fontId="5" fillId="0" borderId="0" xfId="3" applyAlignment="1">
      <alignment horizontal="center" vertical="center"/>
    </xf>
    <xf numFmtId="0" fontId="5" fillId="0" borderId="12" xfId="3" applyBorder="1" applyAlignment="1">
      <alignment horizontal="left" vertical="center"/>
    </xf>
    <xf numFmtId="3" fontId="5" fillId="0" borderId="12" xfId="3" applyNumberFormat="1" applyFill="1" applyBorder="1" applyAlignment="1">
      <alignment horizontal="right" vertical="center"/>
    </xf>
    <xf numFmtId="3" fontId="5" fillId="0" borderId="0" xfId="3" applyNumberFormat="1" applyFill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1" fillId="0" borderId="13" xfId="3" applyFont="1" applyBorder="1" applyAlignment="1">
      <alignment vertical="center"/>
    </xf>
    <xf numFmtId="0" fontId="31" fillId="0" borderId="14" xfId="3" applyFont="1" applyBorder="1" applyAlignment="1">
      <alignment vertical="center"/>
    </xf>
    <xf numFmtId="0" fontId="31" fillId="0" borderId="14" xfId="3" applyFont="1" applyBorder="1" applyAlignment="1">
      <alignment horizontal="right" vertical="center"/>
    </xf>
    <xf numFmtId="0" fontId="31" fillId="0" borderId="14" xfId="3" applyFont="1" applyBorder="1" applyAlignment="1">
      <alignment horizontal="left" vertical="center"/>
    </xf>
    <xf numFmtId="0" fontId="31" fillId="0" borderId="14" xfId="3" applyFont="1" applyBorder="1" applyAlignment="1">
      <alignment horizontal="center" vertical="center"/>
    </xf>
    <xf numFmtId="0" fontId="31" fillId="0" borderId="15" xfId="3" applyFont="1" applyBorder="1" applyAlignment="1">
      <alignment horizontal="right" vertical="center"/>
    </xf>
    <xf numFmtId="0" fontId="31" fillId="0" borderId="12" xfId="3" applyFont="1" applyBorder="1" applyAlignment="1">
      <alignment horizontal="center" vertical="center"/>
    </xf>
    <xf numFmtId="0" fontId="5" fillId="7" borderId="15" xfId="3" applyFill="1" applyBorder="1" applyAlignment="1">
      <alignment horizontal="centerContinuous" vertical="center"/>
    </xf>
    <xf numFmtId="3" fontId="8" fillId="0" borderId="0" xfId="3" quotePrefix="1" applyNumberFormat="1" applyFont="1" applyAlignment="1">
      <alignment horizontal="left" vertical="center"/>
    </xf>
    <xf numFmtId="0" fontId="3" fillId="8" borderId="12" xfId="3" applyFont="1" applyFill="1" applyBorder="1" applyAlignment="1">
      <alignment horizontal="center" vertical="center"/>
    </xf>
    <xf numFmtId="3" fontId="3" fillId="8" borderId="12" xfId="3" applyNumberFormat="1" applyFont="1" applyFill="1" applyBorder="1" applyAlignment="1">
      <alignment horizontal="center" vertical="center"/>
    </xf>
    <xf numFmtId="3" fontId="3" fillId="9" borderId="14" xfId="3" applyNumberFormat="1" applyFont="1" applyFill="1" applyBorder="1" applyAlignment="1">
      <alignment horizontal="center" vertical="center"/>
    </xf>
    <xf numFmtId="0" fontId="3" fillId="9" borderId="15" xfId="3" applyFont="1" applyFill="1" applyBorder="1" applyAlignment="1">
      <alignment horizontal="center" vertical="center"/>
    </xf>
    <xf numFmtId="0" fontId="3" fillId="9" borderId="12" xfId="3" applyFont="1" applyFill="1" applyBorder="1" applyAlignment="1">
      <alignment horizontal="center" vertical="center"/>
    </xf>
    <xf numFmtId="0" fontId="31" fillId="0" borderId="12" xfId="3" applyFont="1" applyFill="1" applyBorder="1" applyAlignment="1">
      <alignment horizontal="center" vertical="center"/>
    </xf>
    <xf numFmtId="0" fontId="31" fillId="9" borderId="12" xfId="3" applyFont="1" applyFill="1" applyBorder="1" applyAlignment="1">
      <alignment horizontal="center" vertical="center"/>
    </xf>
    <xf numFmtId="3" fontId="8" fillId="0" borderId="0" xfId="3" applyNumberFormat="1" applyFont="1" applyAlignment="1">
      <alignment horizontal="left" vertical="center"/>
    </xf>
    <xf numFmtId="0" fontId="3" fillId="9" borderId="13" xfId="3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24" fillId="0" borderId="0" xfId="0" applyFont="1"/>
    <xf numFmtId="0" fontId="5" fillId="0" borderId="0" xfId="0" applyFont="1" applyBorder="1" applyAlignment="1">
      <alignment horizontal="left" indent="1"/>
    </xf>
    <xf numFmtId="0" fontId="30" fillId="0" borderId="0" xfId="0" applyFont="1"/>
    <xf numFmtId="0" fontId="34" fillId="0" borderId="0" xfId="0" applyFont="1"/>
    <xf numFmtId="0" fontId="24" fillId="0" borderId="3" xfId="0" applyFont="1" applyBorder="1"/>
    <xf numFmtId="0" fontId="28" fillId="0" borderId="0" xfId="0" applyFont="1" applyBorder="1" applyAlignment="1">
      <alignment horizontal="left"/>
    </xf>
    <xf numFmtId="0" fontId="24" fillId="0" borderId="0" xfId="0" applyFont="1" applyBorder="1"/>
    <xf numFmtId="0" fontId="24" fillId="0" borderId="11" xfId="0" applyFont="1" applyBorder="1"/>
    <xf numFmtId="0" fontId="30" fillId="0" borderId="3" xfId="0" applyFont="1" applyBorder="1"/>
    <xf numFmtId="0" fontId="30" fillId="0" borderId="0" xfId="0" applyFont="1" applyBorder="1"/>
    <xf numFmtId="0" fontId="30" fillId="0" borderId="11" xfId="0" applyFont="1" applyBorder="1"/>
    <xf numFmtId="0" fontId="34" fillId="0" borderId="0" xfId="0" applyFont="1" applyBorder="1"/>
    <xf numFmtId="0" fontId="34" fillId="0" borderId="11" xfId="0" applyFont="1" applyBorder="1"/>
    <xf numFmtId="0" fontId="30" fillId="0" borderId="10" xfId="0" applyFont="1" applyBorder="1"/>
    <xf numFmtId="0" fontId="30" fillId="0" borderId="1" xfId="0" applyFont="1" applyBorder="1"/>
    <xf numFmtId="0" fontId="35" fillId="0" borderId="0" xfId="0" applyFont="1"/>
    <xf numFmtId="0" fontId="25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 indent="1"/>
    </xf>
    <xf numFmtId="0" fontId="30" fillId="0" borderId="5" xfId="0" applyFont="1" applyBorder="1"/>
    <xf numFmtId="0" fontId="30" fillId="0" borderId="2" xfId="0" applyFont="1" applyBorder="1"/>
    <xf numFmtId="0" fontId="34" fillId="0" borderId="3" xfId="0" applyFont="1" applyBorder="1"/>
    <xf numFmtId="0" fontId="16" fillId="0" borderId="0" xfId="3" applyFont="1" applyBorder="1"/>
    <xf numFmtId="0" fontId="5" fillId="0" borderId="0" xfId="3" applyBorder="1"/>
    <xf numFmtId="0" fontId="27" fillId="6" borderId="1" xfId="0" applyFont="1" applyFill="1" applyBorder="1" applyAlignment="1" applyProtection="1">
      <alignment horizontal="center" vertical="center"/>
      <protection locked="0"/>
    </xf>
    <xf numFmtId="0" fontId="36" fillId="0" borderId="6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7" fillId="8" borderId="0" xfId="0" applyFont="1" applyFill="1" applyBorder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centerContinuous"/>
    </xf>
    <xf numFmtId="0" fontId="28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Continuous"/>
    </xf>
    <xf numFmtId="0" fontId="26" fillId="0" borderId="0" xfId="0" applyFont="1" applyFill="1" applyAlignment="1">
      <alignment horizontal="centerContinuous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Continuous" vertical="center"/>
    </xf>
    <xf numFmtId="0" fontId="26" fillId="0" borderId="5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right"/>
    </xf>
    <xf numFmtId="0" fontId="27" fillId="0" borderId="4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center"/>
    </xf>
    <xf numFmtId="0" fontId="31" fillId="0" borderId="9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/>
    </xf>
    <xf numFmtId="0" fontId="32" fillId="0" borderId="10" xfId="0" applyFont="1" applyFill="1" applyBorder="1" applyAlignment="1" applyProtection="1">
      <alignment horizontal="left" vertical="top"/>
      <protection locked="0"/>
    </xf>
    <xf numFmtId="0" fontId="27" fillId="0" borderId="1" xfId="0" applyFont="1" applyFill="1" applyBorder="1" applyAlignment="1">
      <alignment horizontal="center"/>
    </xf>
    <xf numFmtId="0" fontId="32" fillId="0" borderId="6" xfId="0" applyFont="1" applyFill="1" applyBorder="1" applyAlignment="1" applyProtection="1">
      <alignment horizontal="right" vertical="top"/>
      <protection locked="0"/>
    </xf>
    <xf numFmtId="0" fontId="26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6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top"/>
    </xf>
    <xf numFmtId="3" fontId="26" fillId="0" borderId="0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>
      <alignment horizontal="centerContinuous" vertical="top"/>
    </xf>
    <xf numFmtId="0" fontId="5" fillId="0" borderId="15" xfId="3" applyFill="1" applyBorder="1" applyAlignment="1">
      <alignment horizontal="center" vertical="center"/>
    </xf>
    <xf numFmtId="0" fontId="36" fillId="0" borderId="4" xfId="0" applyFont="1" applyBorder="1" applyAlignment="1">
      <alignment horizontal="right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6" xfId="4" applyFont="1" applyBorder="1" applyAlignment="1">
      <alignment vertical="center"/>
    </xf>
    <xf numFmtId="0" fontId="5" fillId="0" borderId="17" xfId="4" applyFont="1" applyBorder="1" applyAlignment="1">
      <alignment vertical="center"/>
    </xf>
    <xf numFmtId="0" fontId="5" fillId="0" borderId="17" xfId="4" applyFont="1" applyBorder="1" applyAlignment="1">
      <alignment horizontal="center" vertical="center"/>
    </xf>
    <xf numFmtId="0" fontId="5" fillId="0" borderId="18" xfId="4" applyFont="1" applyBorder="1" applyAlignment="1">
      <alignment vertical="center"/>
    </xf>
    <xf numFmtId="0" fontId="5" fillId="0" borderId="19" xfId="4" applyFont="1" applyBorder="1" applyAlignment="1">
      <alignment vertical="center"/>
    </xf>
    <xf numFmtId="0" fontId="5" fillId="0" borderId="2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center" vertical="center"/>
    </xf>
    <xf numFmtId="0" fontId="5" fillId="0" borderId="21" xfId="4" applyFont="1" applyBorder="1" applyAlignment="1">
      <alignment vertical="center"/>
    </xf>
    <xf numFmtId="0" fontId="18" fillId="0" borderId="0" xfId="4" applyFont="1" applyBorder="1" applyAlignment="1">
      <alignment horizontal="center" vertical="top"/>
    </xf>
    <xf numFmtId="0" fontId="5" fillId="0" borderId="22" xfId="4" applyFont="1" applyBorder="1" applyAlignment="1">
      <alignment vertical="center"/>
    </xf>
    <xf numFmtId="0" fontId="5" fillId="0" borderId="22" xfId="4" applyFont="1" applyBorder="1" applyAlignment="1">
      <alignment horizontal="center" vertical="center"/>
    </xf>
    <xf numFmtId="0" fontId="5" fillId="0" borderId="9" xfId="4" applyFont="1" applyBorder="1" applyAlignment="1">
      <alignment vertical="center"/>
    </xf>
    <xf numFmtId="0" fontId="5" fillId="0" borderId="9" xfId="4" applyFont="1" applyBorder="1" applyAlignment="1">
      <alignment horizontal="center" vertical="center"/>
    </xf>
    <xf numFmtId="0" fontId="5" fillId="0" borderId="23" xfId="4" applyFont="1" applyBorder="1" applyAlignment="1">
      <alignment vertical="center"/>
    </xf>
    <xf numFmtId="0" fontId="5" fillId="0" borderId="24" xfId="4" applyFont="1" applyBorder="1" applyAlignment="1">
      <alignment vertical="center"/>
    </xf>
    <xf numFmtId="0" fontId="5" fillId="0" borderId="24" xfId="4" applyFont="1" applyBorder="1" applyAlignment="1">
      <alignment horizontal="center" vertical="center"/>
    </xf>
    <xf numFmtId="0" fontId="5" fillId="0" borderId="25" xfId="4" applyFont="1" applyBorder="1" applyAlignment="1">
      <alignment vertical="center"/>
    </xf>
    <xf numFmtId="0" fontId="17" fillId="0" borderId="0" xfId="4" applyAlignment="1">
      <alignment vertical="center"/>
    </xf>
    <xf numFmtId="0" fontId="5" fillId="0" borderId="0" xfId="4" applyFont="1" applyBorder="1" applyAlignment="1">
      <alignment horizontal="left" vertical="center"/>
    </xf>
    <xf numFmtId="0" fontId="18" fillId="0" borderId="0" xfId="4" applyFont="1" applyBorder="1" applyAlignment="1">
      <alignment horizontal="center" vertical="center"/>
    </xf>
    <xf numFmtId="38" fontId="3" fillId="0" borderId="9" xfId="0" applyNumberFormat="1" applyFont="1" applyFill="1" applyBorder="1" applyAlignment="1">
      <alignment horizontal="center"/>
    </xf>
    <xf numFmtId="0" fontId="38" fillId="0" borderId="9" xfId="0" applyFont="1" applyBorder="1" applyAlignment="1">
      <alignment vertical="center"/>
    </xf>
    <xf numFmtId="0" fontId="20" fillId="0" borderId="9" xfId="0" applyFont="1" applyFill="1" applyBorder="1" applyAlignment="1"/>
    <xf numFmtId="0" fontId="39" fillId="0" borderId="9" xfId="0" applyFont="1" applyBorder="1" applyAlignment="1"/>
    <xf numFmtId="0" fontId="39" fillId="10" borderId="9" xfId="0" applyFont="1" applyFill="1" applyBorder="1" applyAlignment="1"/>
    <xf numFmtId="1" fontId="39" fillId="0" borderId="9" xfId="0" applyNumberFormat="1" applyFont="1" applyBorder="1" applyAlignment="1">
      <alignment vertical="center"/>
    </xf>
    <xf numFmtId="3" fontId="40" fillId="0" borderId="9" xfId="0" applyNumberFormat="1" applyFont="1" applyFill="1" applyBorder="1" applyAlignment="1">
      <alignment horizontal="center"/>
    </xf>
    <xf numFmtId="1" fontId="41" fillId="0" borderId="9" xfId="0" applyNumberFormat="1" applyFont="1" applyFill="1" applyBorder="1" applyAlignment="1">
      <alignment vertical="center"/>
    </xf>
    <xf numFmtId="1" fontId="39" fillId="10" borderId="9" xfId="0" applyNumberFormat="1" applyFont="1" applyFill="1" applyBorder="1" applyAlignment="1"/>
    <xf numFmtId="3" fontId="42" fillId="0" borderId="9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38" fontId="3" fillId="10" borderId="9" xfId="0" applyNumberFormat="1" applyFont="1" applyFill="1" applyBorder="1" applyAlignment="1">
      <alignment horizontal="center"/>
    </xf>
    <xf numFmtId="0" fontId="20" fillId="10" borderId="9" xfId="0" applyFont="1" applyFill="1" applyBorder="1" applyAlignment="1"/>
    <xf numFmtId="1" fontId="20" fillId="0" borderId="9" xfId="2" applyNumberFormat="1" applyFont="1" applyFill="1" applyBorder="1" applyAlignment="1">
      <alignment horizontal="center"/>
    </xf>
    <xf numFmtId="1" fontId="39" fillId="0" borderId="9" xfId="2" applyNumberFormat="1" applyFont="1" applyFill="1" applyBorder="1" applyAlignment="1"/>
    <xf numFmtId="0" fontId="20" fillId="0" borderId="9" xfId="2" applyFont="1" applyFill="1" applyBorder="1" applyAlignment="1"/>
    <xf numFmtId="0" fontId="39" fillId="0" borderId="9" xfId="2" applyFont="1" applyBorder="1" applyAlignment="1"/>
    <xf numFmtId="0" fontId="43" fillId="0" borderId="9" xfId="0" applyFont="1" applyFill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39" fillId="0" borderId="9" xfId="2" applyFont="1" applyFill="1" applyBorder="1" applyAlignment="1"/>
    <xf numFmtId="1" fontId="39" fillId="0" borderId="9" xfId="0" applyNumberFormat="1" applyFont="1" applyFill="1" applyBorder="1" applyAlignment="1">
      <alignment vertical="center"/>
    </xf>
    <xf numFmtId="38" fontId="3" fillId="0" borderId="9" xfId="2" applyNumberFormat="1" applyFont="1" applyFill="1" applyBorder="1" applyAlignment="1">
      <alignment horizontal="center" vertical="center"/>
    </xf>
    <xf numFmtId="1" fontId="39" fillId="0" borderId="9" xfId="2" applyNumberFormat="1" applyFont="1" applyFill="1" applyBorder="1" applyAlignment="1">
      <alignment vertical="center"/>
    </xf>
    <xf numFmtId="0" fontId="20" fillId="0" borderId="9" xfId="2" applyFont="1" applyFill="1" applyBorder="1" applyAlignment="1">
      <alignment vertical="center"/>
    </xf>
    <xf numFmtId="0" fontId="20" fillId="0" borderId="9" xfId="2" applyFont="1" applyFill="1" applyBorder="1" applyAlignment="1">
      <alignment horizontal="center"/>
    </xf>
    <xf numFmtId="0" fontId="43" fillId="0" borderId="9" xfId="2" applyFont="1" applyFill="1" applyBorder="1" applyAlignment="1">
      <alignment horizontal="center" vertical="center"/>
    </xf>
    <xf numFmtId="0" fontId="41" fillId="0" borderId="9" xfId="2" applyFont="1" applyFill="1" applyBorder="1" applyAlignment="1">
      <alignment vertical="center"/>
    </xf>
    <xf numFmtId="1" fontId="20" fillId="0" borderId="9" xfId="0" applyNumberFormat="1" applyFont="1" applyBorder="1" applyAlignment="1">
      <alignment horizontal="center"/>
    </xf>
    <xf numFmtId="1" fontId="20" fillId="0" borderId="9" xfId="0" applyNumberFormat="1" applyFont="1" applyFill="1" applyBorder="1" applyAlignment="1">
      <alignment horizontal="center"/>
    </xf>
    <xf numFmtId="0" fontId="39" fillId="0" borderId="9" xfId="0" applyFont="1" applyFill="1" applyBorder="1" applyAlignment="1"/>
    <xf numFmtId="1" fontId="20" fillId="0" borderId="9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39" fillId="0" borderId="9" xfId="0" applyFont="1" applyFill="1" applyBorder="1" applyAlignment="1">
      <alignment vertical="center"/>
    </xf>
    <xf numFmtId="1" fontId="21" fillId="0" borderId="9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vertical="center"/>
    </xf>
    <xf numFmtId="0" fontId="39" fillId="0" borderId="9" xfId="2" applyFont="1" applyBorder="1" applyAlignment="1">
      <alignment vertical="center"/>
    </xf>
    <xf numFmtId="0" fontId="39" fillId="0" borderId="9" xfId="2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/>
    <xf numFmtId="0" fontId="20" fillId="0" borderId="9" xfId="0" applyFont="1" applyFill="1" applyBorder="1" applyAlignment="1">
      <alignment horizontal="center"/>
    </xf>
    <xf numFmtId="38" fontId="20" fillId="0" borderId="9" xfId="0" applyNumberFormat="1" applyFont="1" applyFill="1" applyBorder="1" applyAlignment="1">
      <alignment horizontal="center"/>
    </xf>
    <xf numFmtId="1" fontId="39" fillId="0" borderId="9" xfId="0" applyNumberFormat="1" applyFont="1" applyFill="1" applyBorder="1" applyAlignment="1"/>
    <xf numFmtId="0" fontId="40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9" fillId="0" borderId="9" xfId="0" applyFont="1" applyFill="1" applyBorder="1" applyAlignment="1">
      <alignment horizontal="left"/>
    </xf>
    <xf numFmtId="0" fontId="20" fillId="0" borderId="9" xfId="0" applyFont="1" applyFill="1" applyBorder="1" applyAlignment="1">
      <alignment horizontal="left"/>
    </xf>
    <xf numFmtId="0" fontId="39" fillId="0" borderId="9" xfId="0" applyFont="1" applyFill="1" applyBorder="1" applyAlignment="1">
      <alignment horizontal="left" vertical="center"/>
    </xf>
    <xf numFmtId="0" fontId="39" fillId="0" borderId="9" xfId="0" applyFont="1" applyBorder="1" applyAlignment="1">
      <alignment horizontal="left"/>
    </xf>
    <xf numFmtId="41" fontId="3" fillId="0" borderId="9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41" fontId="43" fillId="0" borderId="9" xfId="0" applyNumberFormat="1" applyFont="1" applyFill="1" applyBorder="1" applyAlignment="1">
      <alignment horizontal="center" vertical="center"/>
    </xf>
    <xf numFmtId="1" fontId="41" fillId="0" borderId="26" xfId="0" applyNumberFormat="1" applyFont="1" applyFill="1" applyBorder="1" applyAlignment="1">
      <alignment horizontal="left" vertical="center"/>
    </xf>
    <xf numFmtId="1" fontId="41" fillId="0" borderId="9" xfId="0" applyNumberFormat="1" applyFont="1" applyFill="1" applyBorder="1" applyAlignment="1">
      <alignment horizontal="left" vertical="center"/>
    </xf>
    <xf numFmtId="169" fontId="43" fillId="0" borderId="9" xfId="0" applyNumberFormat="1" applyFont="1" applyBorder="1" applyAlignment="1">
      <alignment horizontal="center"/>
    </xf>
    <xf numFmtId="0" fontId="43" fillId="0" borderId="9" xfId="0" applyFont="1" applyBorder="1" applyAlignment="1"/>
    <xf numFmtId="1" fontId="39" fillId="0" borderId="9" xfId="0" applyNumberFormat="1" applyFont="1" applyBorder="1" applyAlignment="1"/>
    <xf numFmtId="0" fontId="43" fillId="0" borderId="9" xfId="0" applyFont="1" applyFill="1" applyBorder="1" applyAlignment="1"/>
    <xf numFmtId="0" fontId="39" fillId="1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10" borderId="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1" fontId="39" fillId="10" borderId="9" xfId="0" applyNumberFormat="1" applyFont="1" applyFill="1" applyBorder="1" applyAlignment="1">
      <alignment horizontal="left" vertical="center"/>
    </xf>
    <xf numFmtId="0" fontId="39" fillId="0" borderId="9" xfId="2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3" fillId="0" borderId="9" xfId="0" applyFont="1" applyFill="1" applyBorder="1" applyAlignment="1">
      <alignment horizontal="center"/>
    </xf>
    <xf numFmtId="0" fontId="41" fillId="0" borderId="9" xfId="0" applyFont="1" applyBorder="1" applyAlignment="1"/>
    <xf numFmtId="0" fontId="43" fillId="0" borderId="9" xfId="0" applyFont="1" applyBorder="1" applyAlignment="1">
      <alignment horizontal="center"/>
    </xf>
    <xf numFmtId="0" fontId="41" fillId="0" borderId="9" xfId="0" applyFont="1" applyFill="1" applyBorder="1" applyAlignment="1"/>
    <xf numFmtId="0" fontId="41" fillId="0" borderId="9" xfId="0" applyFont="1" applyBorder="1" applyAlignment="1">
      <alignment horizontal="left"/>
    </xf>
    <xf numFmtId="0" fontId="43" fillId="0" borderId="9" xfId="0" applyFont="1" applyBorder="1" applyAlignment="1">
      <alignment vertical="center"/>
    </xf>
    <xf numFmtId="43" fontId="41" fillId="0" borderId="0" xfId="5" applyFont="1" applyFill="1" applyAlignment="1">
      <alignment horizontal="center" vertical="center"/>
    </xf>
    <xf numFmtId="1" fontId="41" fillId="0" borderId="0" xfId="0" applyNumberFormat="1" applyFont="1" applyFill="1" applyAlignment="1">
      <alignment vertical="center"/>
    </xf>
    <xf numFmtId="0" fontId="23" fillId="0" borderId="0" xfId="0" applyFont="1"/>
    <xf numFmtId="0" fontId="26" fillId="6" borderId="28" xfId="0" applyFont="1" applyFill="1" applyBorder="1" applyAlignment="1" applyProtection="1">
      <alignment horizontal="left" vertical="center"/>
      <protection locked="0"/>
    </xf>
    <xf numFmtId="0" fontId="26" fillId="6" borderId="8" xfId="0" applyFont="1" applyFill="1" applyBorder="1" applyAlignment="1" applyProtection="1">
      <alignment horizontal="left" vertical="center"/>
      <protection locked="0"/>
    </xf>
    <xf numFmtId="0" fontId="26" fillId="6" borderId="29" xfId="0" applyFont="1" applyFill="1" applyBorder="1" applyAlignment="1" applyProtection="1">
      <alignment horizontal="left" vertical="center"/>
      <protection locked="0"/>
    </xf>
    <xf numFmtId="3" fontId="26" fillId="6" borderId="8" xfId="0" applyNumberFormat="1" applyFont="1" applyFill="1" applyBorder="1" applyAlignment="1" applyProtection="1">
      <alignment horizontal="right" vertical="center"/>
      <protection locked="0"/>
    </xf>
    <xf numFmtId="3" fontId="26" fillId="6" borderId="27" xfId="0" applyNumberFormat="1" applyFont="1" applyFill="1" applyBorder="1" applyAlignment="1" applyProtection="1">
      <alignment horizontal="right" vertical="center"/>
      <protection locked="0"/>
    </xf>
    <xf numFmtId="0" fontId="47" fillId="6" borderId="5" xfId="0" applyFont="1" applyFill="1" applyBorder="1" applyAlignment="1" applyProtection="1">
      <alignment horizontal="center" vertical="center"/>
      <protection locked="0"/>
    </xf>
    <xf numFmtId="0" fontId="47" fillId="6" borderId="2" xfId="0" applyFont="1" applyFill="1" applyBorder="1" applyAlignment="1" applyProtection="1">
      <alignment horizontal="center" vertical="center"/>
      <protection locked="0"/>
    </xf>
    <xf numFmtId="0" fontId="47" fillId="6" borderId="4" xfId="0" applyFont="1" applyFill="1" applyBorder="1" applyAlignment="1" applyProtection="1">
      <alignment horizontal="center" vertical="center"/>
      <protection locked="0"/>
    </xf>
    <xf numFmtId="0" fontId="47" fillId="6" borderId="10" xfId="0" applyFont="1" applyFill="1" applyBorder="1" applyAlignment="1" applyProtection="1">
      <alignment horizontal="center" vertical="center"/>
      <protection locked="0"/>
    </xf>
    <xf numFmtId="0" fontId="47" fillId="6" borderId="1" xfId="0" applyFont="1" applyFill="1" applyBorder="1" applyAlignment="1" applyProtection="1">
      <alignment horizontal="center" vertical="center"/>
      <protection locked="0"/>
    </xf>
    <xf numFmtId="0" fontId="47" fillId="6" borderId="6" xfId="0" applyFont="1" applyFill="1" applyBorder="1" applyAlignment="1" applyProtection="1">
      <alignment horizontal="center" vertical="center"/>
      <protection locked="0"/>
    </xf>
    <xf numFmtId="165" fontId="48" fillId="6" borderId="0" xfId="0" applyNumberFormat="1" applyFont="1" applyFill="1" applyAlignment="1" applyProtection="1">
      <alignment horizontal="left" vertical="center"/>
      <protection locked="0"/>
    </xf>
    <xf numFmtId="0" fontId="44" fillId="0" borderId="5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6" borderId="1" xfId="0" applyFont="1" applyFill="1" applyBorder="1" applyAlignment="1" applyProtection="1">
      <alignment horizontal="center" vertical="center"/>
      <protection locked="0"/>
    </xf>
    <xf numFmtId="0" fontId="44" fillId="0" borderId="4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5" fontId="31" fillId="0" borderId="13" xfId="3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3" applyBorder="1" applyAlignment="1">
      <alignment horizontal="left" vertical="top" wrapText="1"/>
    </xf>
    <xf numFmtId="0" fontId="5" fillId="11" borderId="7" xfId="4" applyFont="1" applyFill="1" applyBorder="1" applyAlignment="1">
      <alignment horizontal="center" vertical="center"/>
    </xf>
    <xf numFmtId="0" fontId="5" fillId="11" borderId="8" xfId="4" applyFont="1" applyFill="1" applyBorder="1" applyAlignment="1">
      <alignment horizontal="center" vertical="center"/>
    </xf>
    <xf numFmtId="0" fontId="5" fillId="11" borderId="27" xfId="4" applyFont="1" applyFill="1" applyBorder="1" applyAlignment="1">
      <alignment horizontal="center" vertical="center"/>
    </xf>
    <xf numFmtId="0" fontId="5" fillId="10" borderId="0" xfId="4" applyFont="1" applyFill="1" applyBorder="1" applyAlignment="1">
      <alignment horizontal="center" vertical="center"/>
    </xf>
    <xf numFmtId="0" fontId="5" fillId="0" borderId="30" xfId="4" applyFont="1" applyBorder="1" applyAlignment="1">
      <alignment horizontal="left" vertical="center"/>
    </xf>
    <xf numFmtId="0" fontId="5" fillId="0" borderId="31" xfId="4" applyFont="1" applyBorder="1" applyAlignment="1">
      <alignment horizontal="left" vertical="center"/>
    </xf>
    <xf numFmtId="0" fontId="5" fillId="0" borderId="32" xfId="4" applyFont="1" applyBorder="1" applyAlignment="1">
      <alignment horizontal="left" vertical="center"/>
    </xf>
    <xf numFmtId="0" fontId="5" fillId="0" borderId="30" xfId="4" applyFont="1" applyBorder="1" applyAlignment="1">
      <alignment horizontal="right" vertical="center"/>
    </xf>
    <xf numFmtId="0" fontId="5" fillId="0" borderId="31" xfId="4" applyFont="1" applyBorder="1" applyAlignment="1">
      <alignment horizontal="right" vertical="center"/>
    </xf>
    <xf numFmtId="0" fontId="5" fillId="0" borderId="32" xfId="4" applyFont="1" applyBorder="1" applyAlignment="1">
      <alignment horizontal="right" vertical="center"/>
    </xf>
    <xf numFmtId="0" fontId="19" fillId="4" borderId="26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49" fillId="5" borderId="26" xfId="0" applyFont="1" applyFill="1" applyBorder="1" applyAlignment="1">
      <alignment horizontal="left" vertical="center" wrapText="1"/>
    </xf>
    <xf numFmtId="0" fontId="49" fillId="5" borderId="33" xfId="0" applyFont="1" applyFill="1" applyBorder="1" applyAlignment="1">
      <alignment horizontal="left" vertical="center" wrapText="1"/>
    </xf>
    <xf numFmtId="0" fontId="19" fillId="12" borderId="26" xfId="0" applyFont="1" applyFill="1" applyBorder="1" applyAlignment="1">
      <alignment horizontal="left" vertical="center" wrapText="1"/>
    </xf>
    <xf numFmtId="0" fontId="19" fillId="12" borderId="33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left" vertical="center"/>
      <protection locked="0"/>
    </xf>
    <xf numFmtId="3" fontId="26" fillId="0" borderId="8" xfId="0" applyNumberFormat="1" applyFont="1" applyFill="1" applyBorder="1" applyAlignment="1" applyProtection="1">
      <alignment horizontal="right" vertical="center"/>
      <protection locked="0"/>
    </xf>
    <xf numFmtId="3" fontId="26" fillId="0" borderId="27" xfId="0" applyNumberFormat="1" applyFont="1" applyFill="1" applyBorder="1" applyAlignment="1" applyProtection="1">
      <alignment horizontal="right" vertical="center"/>
      <protection locked="0"/>
    </xf>
    <xf numFmtId="0" fontId="46" fillId="0" borderId="3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7" fillId="0" borderId="5" xfId="0" applyFont="1" applyFill="1" applyBorder="1" applyAlignment="1" applyProtection="1">
      <alignment horizontal="center" vertical="center"/>
      <protection locked="0"/>
    </xf>
    <xf numFmtId="0" fontId="47" fillId="0" borderId="2" xfId="0" applyFont="1" applyFill="1" applyBorder="1" applyAlignment="1" applyProtection="1">
      <alignment horizontal="center" vertical="center"/>
      <protection locked="0"/>
    </xf>
    <xf numFmtId="0" fontId="47" fillId="0" borderId="4" xfId="0" applyFont="1" applyFill="1" applyBorder="1" applyAlignment="1" applyProtection="1">
      <alignment horizontal="center" vertical="center"/>
      <protection locked="0"/>
    </xf>
    <xf numFmtId="0" fontId="47" fillId="0" borderId="10" xfId="0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0" fontId="47" fillId="0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>
      <alignment horizontal="left" vertical="center"/>
    </xf>
  </cellXfs>
  <cellStyles count="6">
    <cellStyle name="Normal" xfId="0" builtinId="0"/>
    <cellStyle name="Normal 2" xfId="1" xr:uid="{FBC4194C-EB1E-4BB4-94D0-FCFF55261664}"/>
    <cellStyle name="Normal 2 2" xfId="2" xr:uid="{84DB0759-C92D-4379-8943-0BA92B15EE32}"/>
    <cellStyle name="Normal 3" xfId="3" xr:uid="{839B761A-A003-4236-92DA-9F1D0BF21312}"/>
    <cellStyle name="Normal 4" xfId="4" xr:uid="{B82106A8-B81A-42D2-8E94-9BA360046F05}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6130" name="Picture 2">
          <a:extLst>
            <a:ext uri="{FF2B5EF4-FFF2-40B4-BE49-F238E27FC236}">
              <a16:creationId xmlns:a16="http://schemas.microsoft.com/office/drawing/2014/main" id="{BA9A97CF-0F9D-1F8B-ED8F-8AE3B612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6131" name="Group 4">
          <a:extLst>
            <a:ext uri="{FF2B5EF4-FFF2-40B4-BE49-F238E27FC236}">
              <a16:creationId xmlns:a16="http://schemas.microsoft.com/office/drawing/2014/main" id="{39C9C3D6-DB8F-E01B-188E-813EE0AB6B37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6135" name="Picture 1">
            <a:extLst>
              <a:ext uri="{FF2B5EF4-FFF2-40B4-BE49-F238E27FC236}">
                <a16:creationId xmlns:a16="http://schemas.microsoft.com/office/drawing/2014/main" id="{55D767A5-325F-BB01-822D-40770D4E62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17F9B539-2250-BCF0-DB63-97C4B0EB3EF1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6132" name="Imagem 15" descr="FPFM - LOGO.jpg">
          <a:extLst>
            <a:ext uri="{FF2B5EF4-FFF2-40B4-BE49-F238E27FC236}">
              <a16:creationId xmlns:a16="http://schemas.microsoft.com/office/drawing/2014/main" id="{762F0CF2-94A4-0D23-52E7-A8EDC899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6133" name="Picture 15">
          <a:extLst>
            <a:ext uri="{FF2B5EF4-FFF2-40B4-BE49-F238E27FC236}">
              <a16:creationId xmlns:a16="http://schemas.microsoft.com/office/drawing/2014/main" id="{0040B780-3508-5183-A668-FEEA7032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473078</xdr:colOff>
      <xdr:row>32</xdr:row>
      <xdr:rowOff>3175</xdr:rowOff>
    </xdr:from>
    <xdr:to>
      <xdr:col>5</xdr:col>
      <xdr:colOff>158946</xdr:colOff>
      <xdr:row>34</xdr:row>
      <xdr:rowOff>3176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D86FF40-8313-8C8B-F128-40A8932014BB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458" name="Imagem 15" descr="FPFM - LOGO.jpg">
          <a:extLst>
            <a:ext uri="{FF2B5EF4-FFF2-40B4-BE49-F238E27FC236}">
              <a16:creationId xmlns:a16="http://schemas.microsoft.com/office/drawing/2014/main" id="{566619E7-46C5-5375-4B18-EEA9ADEC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459" name="Imagem 15" descr="FPFM - LOGO.jpg">
          <a:extLst>
            <a:ext uri="{FF2B5EF4-FFF2-40B4-BE49-F238E27FC236}">
              <a16:creationId xmlns:a16="http://schemas.microsoft.com/office/drawing/2014/main" id="{9762D5CB-0E30-E1E7-6D2B-7D0B4EA0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41" name="Imagem 15" descr="FPFM - LOGO.jpg">
          <a:extLst>
            <a:ext uri="{FF2B5EF4-FFF2-40B4-BE49-F238E27FC236}">
              <a16:creationId xmlns:a16="http://schemas.microsoft.com/office/drawing/2014/main" id="{6C8442BE-969D-C3E4-7228-480368B5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5</xdr:row>
      <xdr:rowOff>104775</xdr:rowOff>
    </xdr:from>
    <xdr:to>
      <xdr:col>10</xdr:col>
      <xdr:colOff>238125</xdr:colOff>
      <xdr:row>7</xdr:row>
      <xdr:rowOff>228600</xdr:rowOff>
    </xdr:to>
    <xdr:pic>
      <xdr:nvPicPr>
        <xdr:cNvPr id="7659" name="Imagem 2">
          <a:extLst>
            <a:ext uri="{FF2B5EF4-FFF2-40B4-BE49-F238E27FC236}">
              <a16:creationId xmlns:a16="http://schemas.microsoft.com/office/drawing/2014/main" id="{1FB3CE83-DA4E-445E-0EF9-A3A9CE763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00012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57150</xdr:colOff>
      <xdr:row>5</xdr:row>
      <xdr:rowOff>76200</xdr:rowOff>
    </xdr:from>
    <xdr:to>
      <xdr:col>28</xdr:col>
      <xdr:colOff>228600</xdr:colOff>
      <xdr:row>7</xdr:row>
      <xdr:rowOff>200025</xdr:rowOff>
    </xdr:to>
    <xdr:pic>
      <xdr:nvPicPr>
        <xdr:cNvPr id="7660" name="Imagem 8">
          <a:extLst>
            <a:ext uri="{FF2B5EF4-FFF2-40B4-BE49-F238E27FC236}">
              <a16:creationId xmlns:a16="http://schemas.microsoft.com/office/drawing/2014/main" id="{0E2BA838-05FC-AF30-6E77-ACAE78C07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971550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14</xdr:row>
      <xdr:rowOff>76200</xdr:rowOff>
    </xdr:from>
    <xdr:to>
      <xdr:col>11</xdr:col>
      <xdr:colOff>9525</xdr:colOff>
      <xdr:row>16</xdr:row>
      <xdr:rowOff>200025</xdr:rowOff>
    </xdr:to>
    <xdr:pic>
      <xdr:nvPicPr>
        <xdr:cNvPr id="7661" name="Imagem 9">
          <a:extLst>
            <a:ext uri="{FF2B5EF4-FFF2-40B4-BE49-F238E27FC236}">
              <a16:creationId xmlns:a16="http://schemas.microsoft.com/office/drawing/2014/main" id="{2E5B3115-C55C-3ED3-996A-BD16168BD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72415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</xdr:row>
      <xdr:rowOff>76200</xdr:rowOff>
    </xdr:from>
    <xdr:to>
      <xdr:col>29</xdr:col>
      <xdr:colOff>9525</xdr:colOff>
      <xdr:row>16</xdr:row>
      <xdr:rowOff>200025</xdr:rowOff>
    </xdr:to>
    <xdr:pic>
      <xdr:nvPicPr>
        <xdr:cNvPr id="7662" name="Imagem 10">
          <a:extLst>
            <a:ext uri="{FF2B5EF4-FFF2-40B4-BE49-F238E27FC236}">
              <a16:creationId xmlns:a16="http://schemas.microsoft.com/office/drawing/2014/main" id="{C2087ECC-5D2E-85D1-9E01-034D06B7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272415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23</xdr:row>
      <xdr:rowOff>85725</xdr:rowOff>
    </xdr:from>
    <xdr:to>
      <xdr:col>11</xdr:col>
      <xdr:colOff>9525</xdr:colOff>
      <xdr:row>25</xdr:row>
      <xdr:rowOff>209550</xdr:rowOff>
    </xdr:to>
    <xdr:pic>
      <xdr:nvPicPr>
        <xdr:cNvPr id="7663" name="Imagem 11">
          <a:extLst>
            <a:ext uri="{FF2B5EF4-FFF2-40B4-BE49-F238E27FC236}">
              <a16:creationId xmlns:a16="http://schemas.microsoft.com/office/drawing/2014/main" id="{3DA49DED-3609-1F7B-4A05-8FB0A86DE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4862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85725</xdr:rowOff>
    </xdr:from>
    <xdr:to>
      <xdr:col>11</xdr:col>
      <xdr:colOff>28575</xdr:colOff>
      <xdr:row>7</xdr:row>
      <xdr:rowOff>209550</xdr:rowOff>
    </xdr:to>
    <xdr:pic>
      <xdr:nvPicPr>
        <xdr:cNvPr id="8668" name="Imagem 15" descr="FPFM - LOGO.jpg">
          <a:extLst>
            <a:ext uri="{FF2B5EF4-FFF2-40B4-BE49-F238E27FC236}">
              <a16:creationId xmlns:a16="http://schemas.microsoft.com/office/drawing/2014/main" id="{04745A7F-259E-2193-75E2-E6E7DDDD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5</xdr:row>
      <xdr:rowOff>85725</xdr:rowOff>
    </xdr:from>
    <xdr:to>
      <xdr:col>29</xdr:col>
      <xdr:colOff>9525</xdr:colOff>
      <xdr:row>7</xdr:row>
      <xdr:rowOff>209550</xdr:rowOff>
    </xdr:to>
    <xdr:pic>
      <xdr:nvPicPr>
        <xdr:cNvPr id="8669" name="Imagem 15" descr="FPFM - LOGO.jpg">
          <a:extLst>
            <a:ext uri="{FF2B5EF4-FFF2-40B4-BE49-F238E27FC236}">
              <a16:creationId xmlns:a16="http://schemas.microsoft.com/office/drawing/2014/main" id="{3836055E-67CD-4211-A255-D7F09494A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14</xdr:row>
      <xdr:rowOff>85725</xdr:rowOff>
    </xdr:from>
    <xdr:to>
      <xdr:col>28</xdr:col>
      <xdr:colOff>238125</xdr:colOff>
      <xdr:row>16</xdr:row>
      <xdr:rowOff>209550</xdr:rowOff>
    </xdr:to>
    <xdr:pic>
      <xdr:nvPicPr>
        <xdr:cNvPr id="8670" name="Imagem 15" descr="FPFM - LOGO.jpg">
          <a:extLst>
            <a:ext uri="{FF2B5EF4-FFF2-40B4-BE49-F238E27FC236}">
              <a16:creationId xmlns:a16="http://schemas.microsoft.com/office/drawing/2014/main" id="{459F37B9-6476-4E9F-9053-6C9CDC3B8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73367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14</xdr:row>
      <xdr:rowOff>95250</xdr:rowOff>
    </xdr:from>
    <xdr:to>
      <xdr:col>11</xdr:col>
      <xdr:colOff>9525</xdr:colOff>
      <xdr:row>16</xdr:row>
      <xdr:rowOff>219075</xdr:rowOff>
    </xdr:to>
    <xdr:pic>
      <xdr:nvPicPr>
        <xdr:cNvPr id="8671" name="Imagem 16" descr="FPFM - LOGO.jpg">
          <a:extLst>
            <a:ext uri="{FF2B5EF4-FFF2-40B4-BE49-F238E27FC236}">
              <a16:creationId xmlns:a16="http://schemas.microsoft.com/office/drawing/2014/main" id="{6F00FDBE-91EC-AA14-FCB5-7BFE87384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74320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23</xdr:row>
      <xdr:rowOff>85725</xdr:rowOff>
    </xdr:from>
    <xdr:to>
      <xdr:col>11</xdr:col>
      <xdr:colOff>19050</xdr:colOff>
      <xdr:row>25</xdr:row>
      <xdr:rowOff>209550</xdr:rowOff>
    </xdr:to>
    <xdr:pic>
      <xdr:nvPicPr>
        <xdr:cNvPr id="8672" name="Imagem 17" descr="FPFM - LOGO.jpg">
          <a:extLst>
            <a:ext uri="{FF2B5EF4-FFF2-40B4-BE49-F238E27FC236}">
              <a16:creationId xmlns:a16="http://schemas.microsoft.com/office/drawing/2014/main" id="{DA90964A-90C2-F888-5230-87C55444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44862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85725</xdr:rowOff>
    </xdr:from>
    <xdr:to>
      <xdr:col>11</xdr:col>
      <xdr:colOff>28575</xdr:colOff>
      <xdr:row>7</xdr:row>
      <xdr:rowOff>209550</xdr:rowOff>
    </xdr:to>
    <xdr:pic>
      <xdr:nvPicPr>
        <xdr:cNvPr id="9692" name="Imagem 15" descr="FPFM - LOGO.jpg">
          <a:extLst>
            <a:ext uri="{FF2B5EF4-FFF2-40B4-BE49-F238E27FC236}">
              <a16:creationId xmlns:a16="http://schemas.microsoft.com/office/drawing/2014/main" id="{BF869227-EE39-BC3F-DF1B-6F74ACCD1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5</xdr:row>
      <xdr:rowOff>85725</xdr:rowOff>
    </xdr:from>
    <xdr:to>
      <xdr:col>29</xdr:col>
      <xdr:colOff>9525</xdr:colOff>
      <xdr:row>7</xdr:row>
      <xdr:rowOff>209550</xdr:rowOff>
    </xdr:to>
    <xdr:pic>
      <xdr:nvPicPr>
        <xdr:cNvPr id="9693" name="Imagem 15" descr="FPFM - LOGO.jpg">
          <a:extLst>
            <a:ext uri="{FF2B5EF4-FFF2-40B4-BE49-F238E27FC236}">
              <a16:creationId xmlns:a16="http://schemas.microsoft.com/office/drawing/2014/main" id="{1E82E40A-43B6-D4C2-75FE-877BB6E5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14</xdr:row>
      <xdr:rowOff>85725</xdr:rowOff>
    </xdr:from>
    <xdr:to>
      <xdr:col>28</xdr:col>
      <xdr:colOff>238125</xdr:colOff>
      <xdr:row>16</xdr:row>
      <xdr:rowOff>209550</xdr:rowOff>
    </xdr:to>
    <xdr:pic>
      <xdr:nvPicPr>
        <xdr:cNvPr id="9694" name="Imagem 15" descr="FPFM - LOGO.jpg">
          <a:extLst>
            <a:ext uri="{FF2B5EF4-FFF2-40B4-BE49-F238E27FC236}">
              <a16:creationId xmlns:a16="http://schemas.microsoft.com/office/drawing/2014/main" id="{5116F3A4-A20E-DD6A-60B1-5E8FE9F4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73367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14</xdr:row>
      <xdr:rowOff>95250</xdr:rowOff>
    </xdr:from>
    <xdr:to>
      <xdr:col>11</xdr:col>
      <xdr:colOff>9525</xdr:colOff>
      <xdr:row>16</xdr:row>
      <xdr:rowOff>219075</xdr:rowOff>
    </xdr:to>
    <xdr:pic>
      <xdr:nvPicPr>
        <xdr:cNvPr id="9695" name="Imagem 16" descr="FPFM - LOGO.jpg">
          <a:extLst>
            <a:ext uri="{FF2B5EF4-FFF2-40B4-BE49-F238E27FC236}">
              <a16:creationId xmlns:a16="http://schemas.microsoft.com/office/drawing/2014/main" id="{D96AA617-7CAC-F377-407E-F4138EA1C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74320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23</xdr:row>
      <xdr:rowOff>85725</xdr:rowOff>
    </xdr:from>
    <xdr:to>
      <xdr:col>11</xdr:col>
      <xdr:colOff>19050</xdr:colOff>
      <xdr:row>25</xdr:row>
      <xdr:rowOff>209550</xdr:rowOff>
    </xdr:to>
    <xdr:pic>
      <xdr:nvPicPr>
        <xdr:cNvPr id="9696" name="Imagem 17" descr="FPFM - LOGO.jpg">
          <a:extLst>
            <a:ext uri="{FF2B5EF4-FFF2-40B4-BE49-F238E27FC236}">
              <a16:creationId xmlns:a16="http://schemas.microsoft.com/office/drawing/2014/main" id="{6272B741-3D7B-0ABE-7361-DE225DB29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44862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85725</xdr:rowOff>
    </xdr:from>
    <xdr:to>
      <xdr:col>11</xdr:col>
      <xdr:colOff>28575</xdr:colOff>
      <xdr:row>7</xdr:row>
      <xdr:rowOff>209550</xdr:rowOff>
    </xdr:to>
    <xdr:pic>
      <xdr:nvPicPr>
        <xdr:cNvPr id="10716" name="Imagem 15" descr="FPFM - LOGO.jpg">
          <a:extLst>
            <a:ext uri="{FF2B5EF4-FFF2-40B4-BE49-F238E27FC236}">
              <a16:creationId xmlns:a16="http://schemas.microsoft.com/office/drawing/2014/main" id="{E3281DAC-43DC-5E8E-1804-1A15964E7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5</xdr:row>
      <xdr:rowOff>85725</xdr:rowOff>
    </xdr:from>
    <xdr:to>
      <xdr:col>29</xdr:col>
      <xdr:colOff>9525</xdr:colOff>
      <xdr:row>7</xdr:row>
      <xdr:rowOff>209550</xdr:rowOff>
    </xdr:to>
    <xdr:pic>
      <xdr:nvPicPr>
        <xdr:cNvPr id="10717" name="Imagem 15" descr="FPFM - LOGO.jpg">
          <a:extLst>
            <a:ext uri="{FF2B5EF4-FFF2-40B4-BE49-F238E27FC236}">
              <a16:creationId xmlns:a16="http://schemas.microsoft.com/office/drawing/2014/main" id="{43DFD93A-0F4B-1C01-2ECF-D92E50C76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14</xdr:row>
      <xdr:rowOff>85725</xdr:rowOff>
    </xdr:from>
    <xdr:to>
      <xdr:col>28</xdr:col>
      <xdr:colOff>238125</xdr:colOff>
      <xdr:row>16</xdr:row>
      <xdr:rowOff>209550</xdr:rowOff>
    </xdr:to>
    <xdr:pic>
      <xdr:nvPicPr>
        <xdr:cNvPr id="10718" name="Imagem 15" descr="FPFM - LOGO.jpg">
          <a:extLst>
            <a:ext uri="{FF2B5EF4-FFF2-40B4-BE49-F238E27FC236}">
              <a16:creationId xmlns:a16="http://schemas.microsoft.com/office/drawing/2014/main" id="{00A49D93-8C69-8303-5CC5-BE4E3D56A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73367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14</xdr:row>
      <xdr:rowOff>95250</xdr:rowOff>
    </xdr:from>
    <xdr:to>
      <xdr:col>11</xdr:col>
      <xdr:colOff>9525</xdr:colOff>
      <xdr:row>16</xdr:row>
      <xdr:rowOff>219075</xdr:rowOff>
    </xdr:to>
    <xdr:pic>
      <xdr:nvPicPr>
        <xdr:cNvPr id="10719" name="Imagem 16" descr="FPFM - LOGO.jpg">
          <a:extLst>
            <a:ext uri="{FF2B5EF4-FFF2-40B4-BE49-F238E27FC236}">
              <a16:creationId xmlns:a16="http://schemas.microsoft.com/office/drawing/2014/main" id="{6334EC3D-1600-D4E2-E8F7-E5B9208A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74320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23</xdr:row>
      <xdr:rowOff>85725</xdr:rowOff>
    </xdr:from>
    <xdr:to>
      <xdr:col>11</xdr:col>
      <xdr:colOff>19050</xdr:colOff>
      <xdr:row>25</xdr:row>
      <xdr:rowOff>209550</xdr:rowOff>
    </xdr:to>
    <xdr:pic>
      <xdr:nvPicPr>
        <xdr:cNvPr id="10720" name="Imagem 17" descr="FPFM - LOGO.jpg">
          <a:extLst>
            <a:ext uri="{FF2B5EF4-FFF2-40B4-BE49-F238E27FC236}">
              <a16:creationId xmlns:a16="http://schemas.microsoft.com/office/drawing/2014/main" id="{251FB465-DADD-3064-3244-B04EF4D6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44862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85725</xdr:rowOff>
    </xdr:from>
    <xdr:to>
      <xdr:col>11</xdr:col>
      <xdr:colOff>28575</xdr:colOff>
      <xdr:row>7</xdr:row>
      <xdr:rowOff>209550</xdr:rowOff>
    </xdr:to>
    <xdr:pic>
      <xdr:nvPicPr>
        <xdr:cNvPr id="11740" name="Imagem 15" descr="FPFM - LOGO.jpg">
          <a:extLst>
            <a:ext uri="{FF2B5EF4-FFF2-40B4-BE49-F238E27FC236}">
              <a16:creationId xmlns:a16="http://schemas.microsoft.com/office/drawing/2014/main" id="{DF96E131-3005-EEE9-CF65-9D5445AD4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5</xdr:row>
      <xdr:rowOff>85725</xdr:rowOff>
    </xdr:from>
    <xdr:to>
      <xdr:col>29</xdr:col>
      <xdr:colOff>9525</xdr:colOff>
      <xdr:row>7</xdr:row>
      <xdr:rowOff>209550</xdr:rowOff>
    </xdr:to>
    <xdr:pic>
      <xdr:nvPicPr>
        <xdr:cNvPr id="11741" name="Imagem 15" descr="FPFM - LOGO.jpg">
          <a:extLst>
            <a:ext uri="{FF2B5EF4-FFF2-40B4-BE49-F238E27FC236}">
              <a16:creationId xmlns:a16="http://schemas.microsoft.com/office/drawing/2014/main" id="{10982B60-7797-3B76-2E81-00820A1D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810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14</xdr:row>
      <xdr:rowOff>85725</xdr:rowOff>
    </xdr:from>
    <xdr:to>
      <xdr:col>28</xdr:col>
      <xdr:colOff>238125</xdr:colOff>
      <xdr:row>16</xdr:row>
      <xdr:rowOff>209550</xdr:rowOff>
    </xdr:to>
    <xdr:pic>
      <xdr:nvPicPr>
        <xdr:cNvPr id="11742" name="Imagem 15" descr="FPFM - LOGO.jpg">
          <a:extLst>
            <a:ext uri="{FF2B5EF4-FFF2-40B4-BE49-F238E27FC236}">
              <a16:creationId xmlns:a16="http://schemas.microsoft.com/office/drawing/2014/main" id="{0FD5CB60-1DC8-68D7-F161-449A653E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73367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14</xdr:row>
      <xdr:rowOff>95250</xdr:rowOff>
    </xdr:from>
    <xdr:to>
      <xdr:col>11</xdr:col>
      <xdr:colOff>9525</xdr:colOff>
      <xdr:row>16</xdr:row>
      <xdr:rowOff>219075</xdr:rowOff>
    </xdr:to>
    <xdr:pic>
      <xdr:nvPicPr>
        <xdr:cNvPr id="11743" name="Imagem 16" descr="FPFM - LOGO.jpg">
          <a:extLst>
            <a:ext uri="{FF2B5EF4-FFF2-40B4-BE49-F238E27FC236}">
              <a16:creationId xmlns:a16="http://schemas.microsoft.com/office/drawing/2014/main" id="{52640EC2-6C60-5109-7F81-5EC382C58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743200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23</xdr:row>
      <xdr:rowOff>85725</xdr:rowOff>
    </xdr:from>
    <xdr:to>
      <xdr:col>11</xdr:col>
      <xdr:colOff>19050</xdr:colOff>
      <xdr:row>25</xdr:row>
      <xdr:rowOff>209550</xdr:rowOff>
    </xdr:to>
    <xdr:pic>
      <xdr:nvPicPr>
        <xdr:cNvPr id="11744" name="Imagem 17" descr="FPFM - LOGO.jpg">
          <a:extLst>
            <a:ext uri="{FF2B5EF4-FFF2-40B4-BE49-F238E27FC236}">
              <a16:creationId xmlns:a16="http://schemas.microsoft.com/office/drawing/2014/main" id="{DF14BD70-1F84-1CB9-2750-0DE3F91ED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44862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391" name="Imagem 15" descr="FPFM - LOGO.jpg">
          <a:extLst>
            <a:ext uri="{FF2B5EF4-FFF2-40B4-BE49-F238E27FC236}">
              <a16:creationId xmlns:a16="http://schemas.microsoft.com/office/drawing/2014/main" id="{4BBC2CCB-D7DE-3856-6C08-7B27A12A0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392" name="Imagem 15" descr="FPFM - LOGO.jpg">
          <a:extLst>
            <a:ext uri="{FF2B5EF4-FFF2-40B4-BE49-F238E27FC236}">
              <a16:creationId xmlns:a16="http://schemas.microsoft.com/office/drawing/2014/main" id="{77BF39A8-A3A8-E3AE-2921-FFABBF470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818E-8EC4-4B13-8037-DEB27124D360}">
  <sheetPr>
    <pageSetUpPr fitToPage="1"/>
  </sheetPr>
  <dimension ref="A1:R43"/>
  <sheetViews>
    <sheetView showGridLines="0" topLeftCell="A4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BEC5-8B76-4737-AA2B-8C8C1A716558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305"/>
      <c r="AN1" s="305"/>
      <c r="AO1" s="305"/>
      <c r="AP1" s="119"/>
      <c r="AQ1" s="305"/>
      <c r="AR1" s="305"/>
      <c r="AS1" s="305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306"/>
      <c r="H4" s="308" t="s">
        <v>0</v>
      </c>
      <c r="I4" s="310"/>
      <c r="J4" s="129"/>
      <c r="K4" s="130"/>
      <c r="L4" s="130"/>
      <c r="M4" s="130"/>
      <c r="N4" s="130"/>
      <c r="O4" s="130"/>
      <c r="P4" s="306"/>
      <c r="Q4" s="308" t="s">
        <v>0</v>
      </c>
      <c r="R4" s="310"/>
      <c r="S4" s="129"/>
      <c r="T4" s="130"/>
      <c r="U4" s="130"/>
      <c r="V4" s="130"/>
      <c r="W4" s="130"/>
      <c r="X4" s="130"/>
      <c r="Y4" s="306"/>
      <c r="Z4" s="308" t="s">
        <v>0</v>
      </c>
      <c r="AA4" s="310"/>
      <c r="AB4" s="129"/>
      <c r="AC4" s="130"/>
      <c r="AD4" s="130"/>
      <c r="AE4" s="130"/>
      <c r="AF4" s="130"/>
      <c r="AG4" s="130"/>
      <c r="AH4" s="306"/>
      <c r="AI4" s="308" t="s">
        <v>0</v>
      </c>
      <c r="AJ4" s="310"/>
      <c r="AK4" s="129"/>
      <c r="AL4" s="130"/>
      <c r="AM4" s="130"/>
      <c r="AN4" s="130"/>
      <c r="AO4" s="130"/>
      <c r="AP4" s="130"/>
      <c r="AQ4" s="306"/>
      <c r="AR4" s="308" t="s">
        <v>0</v>
      </c>
      <c r="AS4" s="310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306"/>
      <c r="B5" s="308" t="s">
        <v>0</v>
      </c>
      <c r="C5" s="310"/>
      <c r="D5" s="131"/>
      <c r="E5" s="132" t="s">
        <v>2</v>
      </c>
      <c r="F5" s="131"/>
      <c r="G5" s="307"/>
      <c r="H5" s="309"/>
      <c r="I5" s="311"/>
      <c r="J5" s="306"/>
      <c r="K5" s="308" t="s">
        <v>0</v>
      </c>
      <c r="L5" s="310"/>
      <c r="M5" s="131"/>
      <c r="N5" s="132" t="s">
        <v>23</v>
      </c>
      <c r="O5" s="131"/>
      <c r="P5" s="307"/>
      <c r="Q5" s="309"/>
      <c r="R5" s="311"/>
      <c r="S5" s="306"/>
      <c r="T5" s="308" t="s">
        <v>0</v>
      </c>
      <c r="U5" s="310"/>
      <c r="V5" s="131"/>
      <c r="W5" s="132" t="s">
        <v>24</v>
      </c>
      <c r="X5" s="131"/>
      <c r="Y5" s="307"/>
      <c r="Z5" s="309"/>
      <c r="AA5" s="311"/>
      <c r="AB5" s="306"/>
      <c r="AC5" s="308" t="s">
        <v>0</v>
      </c>
      <c r="AD5" s="310"/>
      <c r="AE5" s="131"/>
      <c r="AF5" s="132" t="s">
        <v>25</v>
      </c>
      <c r="AG5" s="131"/>
      <c r="AH5" s="307"/>
      <c r="AI5" s="309"/>
      <c r="AJ5" s="311"/>
      <c r="AK5" s="306"/>
      <c r="AL5" s="308" t="s">
        <v>0</v>
      </c>
      <c r="AM5" s="310"/>
      <c r="AN5" s="131"/>
      <c r="AO5" s="132" t="s">
        <v>26</v>
      </c>
      <c r="AP5" s="131"/>
      <c r="AQ5" s="307"/>
      <c r="AR5" s="309"/>
      <c r="AS5" s="311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307"/>
      <c r="B6" s="309"/>
      <c r="C6" s="311"/>
      <c r="D6" s="133"/>
      <c r="E6" s="133"/>
      <c r="F6" s="133"/>
      <c r="G6" s="133"/>
      <c r="H6" s="133"/>
      <c r="I6" s="134"/>
      <c r="J6" s="307"/>
      <c r="K6" s="309"/>
      <c r="L6" s="311"/>
      <c r="M6" s="133"/>
      <c r="N6" s="133"/>
      <c r="O6" s="133"/>
      <c r="P6" s="133"/>
      <c r="Q6" s="133"/>
      <c r="R6" s="134"/>
      <c r="S6" s="307"/>
      <c r="T6" s="309"/>
      <c r="U6" s="311"/>
      <c r="V6" s="133"/>
      <c r="W6" s="133"/>
      <c r="X6" s="133"/>
      <c r="Y6" s="133"/>
      <c r="Z6" s="133"/>
      <c r="AA6" s="134"/>
      <c r="AB6" s="307"/>
      <c r="AC6" s="309"/>
      <c r="AD6" s="311"/>
      <c r="AE6" s="133"/>
      <c r="AF6" s="133"/>
      <c r="AG6" s="133"/>
      <c r="AH6" s="133"/>
      <c r="AI6" s="133"/>
      <c r="AJ6" s="134"/>
      <c r="AK6" s="307"/>
      <c r="AL6" s="309"/>
      <c r="AM6" s="311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312"/>
      <c r="C23" s="312"/>
      <c r="D23" s="312"/>
      <c r="E23" s="312"/>
      <c r="F23" s="312"/>
      <c r="G23" s="312"/>
      <c r="H23" s="312"/>
      <c r="I23" s="151" t="s">
        <v>8</v>
      </c>
      <c r="J23" s="152"/>
      <c r="K23" s="313"/>
      <c r="L23" s="314"/>
      <c r="M23" s="150">
        <v>1</v>
      </c>
      <c r="N23" s="312"/>
      <c r="O23" s="312"/>
      <c r="P23" s="312"/>
      <c r="Q23" s="312"/>
      <c r="R23" s="312"/>
      <c r="S23" s="312"/>
      <c r="T23" s="312"/>
      <c r="U23" s="151" t="s">
        <v>22</v>
      </c>
      <c r="V23" s="152"/>
      <c r="W23" s="313"/>
      <c r="X23" s="314"/>
      <c r="AE23" s="326" t="s">
        <v>76</v>
      </c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</row>
    <row r="24" spans="1:55" s="121" customFormat="1" ht="21" customHeight="1" x14ac:dyDescent="0.25">
      <c r="A24" s="150">
        <v>2</v>
      </c>
      <c r="B24" s="312"/>
      <c r="C24" s="312"/>
      <c r="D24" s="312"/>
      <c r="E24" s="312"/>
      <c r="F24" s="312"/>
      <c r="G24" s="312"/>
      <c r="H24" s="312"/>
      <c r="I24" s="151" t="s">
        <v>8</v>
      </c>
      <c r="J24" s="152"/>
      <c r="K24" s="313"/>
      <c r="L24" s="314"/>
      <c r="M24" s="150">
        <v>2</v>
      </c>
      <c r="N24" s="312"/>
      <c r="O24" s="312"/>
      <c r="P24" s="312"/>
      <c r="Q24" s="312"/>
      <c r="R24" s="312"/>
      <c r="S24" s="312"/>
      <c r="T24" s="312"/>
      <c r="U24" s="151" t="s">
        <v>22</v>
      </c>
      <c r="V24" s="152"/>
      <c r="W24" s="313"/>
      <c r="X24" s="314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</row>
    <row r="25" spans="1:55" s="121" customFormat="1" ht="21" customHeight="1" x14ac:dyDescent="0.25">
      <c r="A25" s="150">
        <v>3</v>
      </c>
      <c r="B25" s="312"/>
      <c r="C25" s="312"/>
      <c r="D25" s="312"/>
      <c r="E25" s="312"/>
      <c r="F25" s="312"/>
      <c r="G25" s="312"/>
      <c r="H25" s="312"/>
      <c r="I25" s="151" t="s">
        <v>8</v>
      </c>
      <c r="J25" s="152"/>
      <c r="K25" s="313"/>
      <c r="L25" s="314"/>
      <c r="M25" s="150">
        <v>3</v>
      </c>
      <c r="N25" s="312"/>
      <c r="O25" s="312"/>
      <c r="P25" s="312"/>
      <c r="Q25" s="312"/>
      <c r="R25" s="312"/>
      <c r="S25" s="312"/>
      <c r="T25" s="312"/>
      <c r="U25" s="151" t="s">
        <v>22</v>
      </c>
      <c r="V25" s="152"/>
      <c r="W25" s="313"/>
      <c r="X25" s="314"/>
      <c r="AA25" s="153" t="s">
        <v>21</v>
      </c>
    </row>
    <row r="26" spans="1:55" s="121" customFormat="1" ht="21" customHeight="1" x14ac:dyDescent="0.25">
      <c r="A26" s="150">
        <v>4</v>
      </c>
      <c r="B26" s="312"/>
      <c r="C26" s="312"/>
      <c r="D26" s="312"/>
      <c r="E26" s="312"/>
      <c r="F26" s="312"/>
      <c r="G26" s="312"/>
      <c r="H26" s="312"/>
      <c r="I26" s="151" t="s">
        <v>8</v>
      </c>
      <c r="J26" s="152"/>
      <c r="K26" s="313"/>
      <c r="L26" s="314"/>
      <c r="M26" s="150">
        <v>4</v>
      </c>
      <c r="N26" s="312"/>
      <c r="O26" s="312"/>
      <c r="P26" s="312"/>
      <c r="Q26" s="312"/>
      <c r="R26" s="312"/>
      <c r="S26" s="312"/>
      <c r="T26" s="312"/>
      <c r="U26" s="151" t="s">
        <v>22</v>
      </c>
      <c r="V26" s="152"/>
      <c r="W26" s="313"/>
      <c r="X26" s="314"/>
      <c r="AA26" s="320"/>
      <c r="AB26" s="321"/>
      <c r="AC26" s="321"/>
      <c r="AD26" s="321"/>
      <c r="AE26" s="321"/>
      <c r="AF26" s="321"/>
      <c r="AG26" s="322"/>
      <c r="AH26" s="316"/>
      <c r="AI26" s="317"/>
      <c r="AJ26" s="315" t="s">
        <v>3</v>
      </c>
      <c r="AK26" s="316"/>
      <c r="AL26" s="317"/>
      <c r="AM26" s="320"/>
      <c r="AN26" s="321"/>
      <c r="AO26" s="321"/>
      <c r="AP26" s="321"/>
      <c r="AQ26" s="321"/>
      <c r="AR26" s="321"/>
      <c r="AS26" s="322"/>
    </row>
    <row r="27" spans="1:55" s="121" customFormat="1" ht="21" customHeight="1" x14ac:dyDescent="0.25">
      <c r="A27" s="150">
        <v>5</v>
      </c>
      <c r="B27" s="312"/>
      <c r="C27" s="312"/>
      <c r="D27" s="312"/>
      <c r="E27" s="312"/>
      <c r="F27" s="312"/>
      <c r="G27" s="312"/>
      <c r="H27" s="312"/>
      <c r="I27" s="151" t="s">
        <v>8</v>
      </c>
      <c r="J27" s="152"/>
      <c r="K27" s="313"/>
      <c r="L27" s="314"/>
      <c r="M27" s="150">
        <v>5</v>
      </c>
      <c r="N27" s="312"/>
      <c r="O27" s="312"/>
      <c r="P27" s="312"/>
      <c r="Q27" s="312"/>
      <c r="R27" s="312"/>
      <c r="S27" s="312"/>
      <c r="T27" s="312"/>
      <c r="U27" s="151" t="s">
        <v>22</v>
      </c>
      <c r="V27" s="152"/>
      <c r="W27" s="313"/>
      <c r="X27" s="314"/>
      <c r="Y27" s="154"/>
      <c r="Z27" s="154"/>
      <c r="AA27" s="323"/>
      <c r="AB27" s="324"/>
      <c r="AC27" s="324"/>
      <c r="AD27" s="324"/>
      <c r="AE27" s="324"/>
      <c r="AF27" s="324"/>
      <c r="AG27" s="325"/>
      <c r="AH27" s="318"/>
      <c r="AI27" s="319"/>
      <c r="AJ27" s="315"/>
      <c r="AK27" s="318"/>
      <c r="AL27" s="319"/>
      <c r="AM27" s="323"/>
      <c r="AN27" s="324"/>
      <c r="AO27" s="324"/>
      <c r="AP27" s="324"/>
      <c r="AQ27" s="324"/>
      <c r="AR27" s="324"/>
      <c r="AS27" s="325"/>
    </row>
    <row r="28" spans="1:55" s="121" customFormat="1" ht="21" customHeight="1" x14ac:dyDescent="0.25">
      <c r="A28" s="150" t="s">
        <v>9</v>
      </c>
      <c r="B28" s="312"/>
      <c r="C28" s="312"/>
      <c r="D28" s="312"/>
      <c r="E28" s="312"/>
      <c r="F28" s="312"/>
      <c r="G28" s="312"/>
      <c r="H28" s="312"/>
      <c r="I28" s="151" t="s">
        <v>8</v>
      </c>
      <c r="J28" s="152"/>
      <c r="K28" s="313"/>
      <c r="L28" s="314"/>
      <c r="M28" s="150" t="s">
        <v>9</v>
      </c>
      <c r="N28" s="312"/>
      <c r="O28" s="312"/>
      <c r="P28" s="312"/>
      <c r="Q28" s="312"/>
      <c r="R28" s="312"/>
      <c r="S28" s="312"/>
      <c r="T28" s="312"/>
      <c r="U28" s="151" t="s">
        <v>22</v>
      </c>
      <c r="V28" s="152"/>
      <c r="W28" s="313"/>
      <c r="X28" s="314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312"/>
      <c r="C29" s="312"/>
      <c r="D29" s="312"/>
      <c r="E29" s="312"/>
      <c r="F29" s="312"/>
      <c r="G29" s="312"/>
      <c r="H29" s="312"/>
      <c r="I29" s="151" t="s">
        <v>8</v>
      </c>
      <c r="J29" s="152"/>
      <c r="K29" s="313"/>
      <c r="L29" s="314"/>
      <c r="M29" s="150" t="s">
        <v>10</v>
      </c>
      <c r="N29" s="312"/>
      <c r="O29" s="312"/>
      <c r="P29" s="312"/>
      <c r="Q29" s="312"/>
      <c r="R29" s="312"/>
      <c r="S29" s="312"/>
      <c r="T29" s="312"/>
      <c r="U29" s="151" t="s">
        <v>22</v>
      </c>
      <c r="V29" s="152"/>
      <c r="W29" s="313"/>
      <c r="X29" s="314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312"/>
      <c r="C30" s="312"/>
      <c r="D30" s="312"/>
      <c r="E30" s="312"/>
      <c r="F30" s="312"/>
      <c r="G30" s="312"/>
      <c r="H30" s="312"/>
      <c r="I30" s="151" t="s">
        <v>8</v>
      </c>
      <c r="J30" s="152"/>
      <c r="K30" s="313"/>
      <c r="L30" s="314"/>
      <c r="M30" s="150" t="s">
        <v>11</v>
      </c>
      <c r="N30" s="312"/>
      <c r="O30" s="312"/>
      <c r="P30" s="312"/>
      <c r="Q30" s="312"/>
      <c r="R30" s="312"/>
      <c r="S30" s="312"/>
      <c r="T30" s="312"/>
      <c r="U30" s="151" t="s">
        <v>22</v>
      </c>
      <c r="V30" s="152"/>
      <c r="W30" s="313"/>
      <c r="X30" s="314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312"/>
      <c r="C31" s="312"/>
      <c r="D31" s="312"/>
      <c r="E31" s="312"/>
      <c r="F31" s="312"/>
      <c r="G31" s="312"/>
      <c r="H31" s="312"/>
      <c r="I31" s="151" t="s">
        <v>8</v>
      </c>
      <c r="J31" s="152"/>
      <c r="K31" s="313"/>
      <c r="L31" s="314"/>
      <c r="M31" s="150" t="s">
        <v>12</v>
      </c>
      <c r="N31" s="312"/>
      <c r="O31" s="312"/>
      <c r="P31" s="312"/>
      <c r="Q31" s="312"/>
      <c r="R31" s="312"/>
      <c r="S31" s="312"/>
      <c r="T31" s="312"/>
      <c r="U31" s="151" t="s">
        <v>22</v>
      </c>
      <c r="V31" s="152"/>
      <c r="W31" s="313"/>
      <c r="X31" s="314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312"/>
      <c r="C32" s="312"/>
      <c r="D32" s="312"/>
      <c r="E32" s="312"/>
      <c r="F32" s="312"/>
      <c r="G32" s="312"/>
      <c r="H32" s="312"/>
      <c r="I32" s="151" t="s">
        <v>8</v>
      </c>
      <c r="J32" s="152"/>
      <c r="K32" s="313"/>
      <c r="L32" s="314"/>
      <c r="M32" s="150" t="s">
        <v>13</v>
      </c>
      <c r="N32" s="312"/>
      <c r="O32" s="312"/>
      <c r="P32" s="312"/>
      <c r="Q32" s="312"/>
      <c r="R32" s="312"/>
      <c r="S32" s="312"/>
      <c r="T32" s="312"/>
      <c r="U32" s="151" t="s">
        <v>22</v>
      </c>
      <c r="V32" s="152"/>
      <c r="W32" s="313"/>
      <c r="X32" s="314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 xr:uid="{71AF30E5-49AA-4DA9-8472-248C4FF3C0C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C249-595E-4681-B68B-65F83955BF25}">
  <sheetPr>
    <pageSetUpPr fitToPage="1"/>
  </sheetPr>
  <dimension ref="A1:CX42"/>
  <sheetViews>
    <sheetView showGridLines="0" tabSelected="1" topLeftCell="A10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275" t="s">
        <v>499</v>
      </c>
      <c r="AN1" s="275"/>
      <c r="AO1" s="275"/>
      <c r="AP1" s="21"/>
      <c r="AQ1" s="275">
        <v>2026</v>
      </c>
      <c r="AR1" s="275"/>
      <c r="AS1" s="2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279">
        <f>A5</f>
        <v>4</v>
      </c>
      <c r="H4" s="281" t="s">
        <v>0</v>
      </c>
      <c r="I4" s="283">
        <f>C5</f>
        <v>6</v>
      </c>
      <c r="J4" s="18"/>
      <c r="K4" s="7"/>
      <c r="L4" s="7"/>
      <c r="M4" s="7"/>
      <c r="N4" s="7"/>
      <c r="O4" s="7"/>
      <c r="P4" s="279">
        <f>J5+G4</f>
        <v>8</v>
      </c>
      <c r="Q4" s="281" t="s">
        <v>0</v>
      </c>
      <c r="R4" s="283">
        <f>L5+I4</f>
        <v>12</v>
      </c>
      <c r="S4" s="18"/>
      <c r="T4" s="7"/>
      <c r="U4" s="7"/>
      <c r="V4" s="7"/>
      <c r="W4" s="7"/>
      <c r="X4" s="7"/>
      <c r="Y4" s="279">
        <f>S5+P4</f>
        <v>11</v>
      </c>
      <c r="Z4" s="281" t="s">
        <v>0</v>
      </c>
      <c r="AA4" s="283">
        <f>U5+R4</f>
        <v>19</v>
      </c>
      <c r="AB4" s="18"/>
      <c r="AC4" s="7"/>
      <c r="AD4" s="7"/>
      <c r="AE4" s="7"/>
      <c r="AF4" s="7"/>
      <c r="AG4" s="7"/>
      <c r="AH4" s="279">
        <f>AB5+Y4</f>
        <v>13</v>
      </c>
      <c r="AI4" s="281" t="s">
        <v>0</v>
      </c>
      <c r="AJ4" s="283">
        <f>AD5+AA4</f>
        <v>27</v>
      </c>
      <c r="AK4" s="18"/>
      <c r="AL4" s="7"/>
      <c r="AM4" s="7"/>
      <c r="AN4" s="7"/>
      <c r="AO4" s="7"/>
      <c r="AP4" s="7"/>
      <c r="AQ4" s="279">
        <f>AK5+AH4</f>
        <v>17</v>
      </c>
      <c r="AR4" s="281" t="s">
        <v>0</v>
      </c>
      <c r="AS4" s="283">
        <f>AM5+AJ4</f>
        <v>33</v>
      </c>
    </row>
    <row r="5" spans="1:100" ht="12" customHeight="1" x14ac:dyDescent="0.2">
      <c r="A5" s="279">
        <f>AU6+AV6</f>
        <v>4</v>
      </c>
      <c r="B5" s="281" t="s">
        <v>0</v>
      </c>
      <c r="C5" s="283">
        <f>AW6+AV6</f>
        <v>6</v>
      </c>
      <c r="D5" s="6"/>
      <c r="E5" s="45" t="s">
        <v>2</v>
      </c>
      <c r="F5" s="6"/>
      <c r="G5" s="280"/>
      <c r="H5" s="282"/>
      <c r="I5" s="284"/>
      <c r="J5" s="279">
        <f>BF6+BG6</f>
        <v>4</v>
      </c>
      <c r="K5" s="281" t="s">
        <v>0</v>
      </c>
      <c r="L5" s="283">
        <f>BH6+BG6</f>
        <v>6</v>
      </c>
      <c r="M5" s="6"/>
      <c r="N5" s="45" t="s">
        <v>23</v>
      </c>
      <c r="O5" s="6"/>
      <c r="P5" s="280"/>
      <c r="Q5" s="282"/>
      <c r="R5" s="284"/>
      <c r="S5" s="279">
        <f>BQ6+BR6</f>
        <v>3</v>
      </c>
      <c r="T5" s="281" t="s">
        <v>0</v>
      </c>
      <c r="U5" s="283">
        <f>BS6+BR6</f>
        <v>7</v>
      </c>
      <c r="V5" s="6"/>
      <c r="W5" s="45" t="s">
        <v>24</v>
      </c>
      <c r="X5" s="6"/>
      <c r="Y5" s="280"/>
      <c r="Z5" s="282"/>
      <c r="AA5" s="284"/>
      <c r="AB5" s="279">
        <f>CB6+CC6</f>
        <v>2</v>
      </c>
      <c r="AC5" s="281" t="s">
        <v>0</v>
      </c>
      <c r="AD5" s="283">
        <f>CD6+CC6</f>
        <v>8</v>
      </c>
      <c r="AE5" s="6"/>
      <c r="AF5" s="45" t="s">
        <v>25</v>
      </c>
      <c r="AG5" s="6"/>
      <c r="AH5" s="280"/>
      <c r="AI5" s="282"/>
      <c r="AJ5" s="284"/>
      <c r="AK5" s="279">
        <f>CM6+CN6</f>
        <v>4</v>
      </c>
      <c r="AL5" s="281" t="s">
        <v>0</v>
      </c>
      <c r="AM5" s="283">
        <f>CO6+CN6</f>
        <v>6</v>
      </c>
      <c r="AN5" s="6"/>
      <c r="AO5" s="45" t="s">
        <v>26</v>
      </c>
      <c r="AP5" s="6"/>
      <c r="AQ5" s="280"/>
      <c r="AR5" s="282"/>
      <c r="AS5" s="284"/>
    </row>
    <row r="6" spans="1:100" ht="16.5" customHeight="1" x14ac:dyDescent="0.2">
      <c r="A6" s="280"/>
      <c r="B6" s="282"/>
      <c r="C6" s="284"/>
      <c r="D6" s="4"/>
      <c r="E6" s="4"/>
      <c r="F6" s="4"/>
      <c r="G6" s="4"/>
      <c r="H6" s="4"/>
      <c r="I6" s="19"/>
      <c r="J6" s="280"/>
      <c r="K6" s="282"/>
      <c r="L6" s="284"/>
      <c r="M6" s="4"/>
      <c r="N6" s="4"/>
      <c r="O6" s="4"/>
      <c r="P6" s="4"/>
      <c r="Q6" s="4"/>
      <c r="R6" s="19"/>
      <c r="S6" s="280"/>
      <c r="T6" s="282"/>
      <c r="U6" s="284"/>
      <c r="V6" s="4"/>
      <c r="W6" s="4"/>
      <c r="X6" s="4"/>
      <c r="Y6" s="4"/>
      <c r="Z6" s="4"/>
      <c r="AA6" s="19"/>
      <c r="AB6" s="280"/>
      <c r="AC6" s="282"/>
      <c r="AD6" s="284"/>
      <c r="AE6" s="4"/>
      <c r="AF6" s="4"/>
      <c r="AG6" s="4"/>
      <c r="AH6" s="4"/>
      <c r="AI6" s="4"/>
      <c r="AJ6" s="19"/>
      <c r="AK6" s="280"/>
      <c r="AL6" s="282"/>
      <c r="AM6" s="284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12</v>
      </c>
      <c r="AY6" s="43">
        <f>SUM(AY7:AY21)</f>
        <v>16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16</v>
      </c>
      <c r="BJ6" s="43">
        <f>SUM(BJ7:BJ21)</f>
        <v>20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1</v>
      </c>
      <c r="BS6" s="43">
        <f>SUM(BS7:BS21)*2</f>
        <v>6</v>
      </c>
      <c r="BT6" s="43">
        <f>SUM(BT7:BT21)</f>
        <v>14</v>
      </c>
      <c r="BU6" s="43">
        <f>SUM(BU7:BU21)</f>
        <v>17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2</v>
      </c>
      <c r="CD6" s="43">
        <f>SUM(CD7:CD21)*2</f>
        <v>6</v>
      </c>
      <c r="CE6" s="43">
        <f>SUM(CE7:CE21)</f>
        <v>7</v>
      </c>
      <c r="CF6" s="43">
        <f>SUM(CF7:CF21)</f>
        <v>17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12</v>
      </c>
      <c r="CQ6" s="43">
        <f>SUM(CQ7:CQ21)</f>
        <v>21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0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MARCELO MARTINS</v>
      </c>
      <c r="B9" s="8"/>
      <c r="C9" s="8"/>
      <c r="D9" s="8"/>
      <c r="E9" s="8"/>
      <c r="F9" s="8"/>
      <c r="G9" s="8"/>
      <c r="H9" s="8"/>
      <c r="I9" s="36" t="str">
        <f>VLOOKUP(C7,$M$23:$T$42,2,0)</f>
        <v>MATHIAS</v>
      </c>
      <c r="J9" s="37" t="str">
        <f>A9</f>
        <v>MARCELO MARTINS</v>
      </c>
      <c r="K9" s="8"/>
      <c r="L9" s="8"/>
      <c r="M9" s="8"/>
      <c r="N9" s="8"/>
      <c r="O9" s="8"/>
      <c r="P9" s="8"/>
      <c r="Q9" s="8"/>
      <c r="R9" s="36" t="str">
        <f>I21</f>
        <v>MARCIO COSTA</v>
      </c>
      <c r="S9" s="37" t="str">
        <f>J9</f>
        <v>MARCELO MARTINS</v>
      </c>
      <c r="T9" s="8"/>
      <c r="U9" s="8"/>
      <c r="V9" s="8"/>
      <c r="W9" s="8"/>
      <c r="X9" s="8"/>
      <c r="Y9" s="8"/>
      <c r="Z9" s="8"/>
      <c r="AA9" s="36" t="str">
        <f>R21</f>
        <v>MARCÃO DIAS</v>
      </c>
      <c r="AB9" s="37" t="str">
        <f>S9</f>
        <v>MARCELO MARTINS</v>
      </c>
      <c r="AC9" s="8"/>
      <c r="AD9" s="8"/>
      <c r="AE9" s="8"/>
      <c r="AF9" s="8"/>
      <c r="AG9" s="8"/>
      <c r="AH9" s="8"/>
      <c r="AI9" s="8"/>
      <c r="AJ9" s="36" t="str">
        <f>AA21</f>
        <v>NORBERTO</v>
      </c>
      <c r="AK9" s="37" t="str">
        <f>AB9</f>
        <v>MARCELO MARTINS</v>
      </c>
      <c r="AL9" s="8"/>
      <c r="AM9" s="8"/>
      <c r="AN9" s="8"/>
      <c r="AO9" s="8"/>
      <c r="AP9" s="8"/>
      <c r="AQ9" s="8"/>
      <c r="AR9" s="8"/>
      <c r="AS9" s="36" t="str">
        <f>AJ21</f>
        <v>ZANELLA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0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0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3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3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3</v>
      </c>
      <c r="BU9" s="42">
        <f>IF(OR(V8="",X8=""),"",X8)</f>
        <v>3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3</v>
      </c>
      <c r="BZ9" s="42">
        <f>BT9</f>
        <v>3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3</v>
      </c>
      <c r="CF9" s="42">
        <f>IF(OR(AE8="",AG8=""),"",AG8)</f>
        <v>3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3</v>
      </c>
      <c r="CK9" s="42">
        <f>CE9</f>
        <v>3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1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1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0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1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ELCIO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ZANELLA</v>
      </c>
      <c r="J12" s="37" t="str">
        <f>VLOOKUP(J10,$A$23:$H$42,2,0)</f>
        <v>ELCIO</v>
      </c>
      <c r="K12" s="8"/>
      <c r="L12" s="8"/>
      <c r="M12" s="8"/>
      <c r="N12" s="8"/>
      <c r="O12" s="8"/>
      <c r="P12" s="8"/>
      <c r="Q12" s="8"/>
      <c r="R12" s="36" t="str">
        <f>I9</f>
        <v>MATHIAS</v>
      </c>
      <c r="S12" s="37" t="s">
        <v>504</v>
      </c>
      <c r="T12" s="8"/>
      <c r="U12" s="8"/>
      <c r="V12" s="8"/>
      <c r="W12" s="8"/>
      <c r="X12" s="8"/>
      <c r="Y12" s="8"/>
      <c r="Z12" s="8"/>
      <c r="AA12" s="36" t="str">
        <f>R9</f>
        <v>MARCIO COSTA</v>
      </c>
      <c r="AB12" s="37" t="str">
        <f>S12</f>
        <v>Fraga</v>
      </c>
      <c r="AC12" s="8"/>
      <c r="AD12" s="8"/>
      <c r="AE12" s="8"/>
      <c r="AF12" s="8"/>
      <c r="AG12" s="8"/>
      <c r="AH12" s="8"/>
      <c r="AI12" s="8"/>
      <c r="AJ12" s="36" t="str">
        <f>AA9</f>
        <v>MARCÃO DIAS</v>
      </c>
      <c r="AK12" s="37" t="s">
        <v>390</v>
      </c>
      <c r="AL12" s="8"/>
      <c r="AM12" s="8"/>
      <c r="AN12" s="8"/>
      <c r="AO12" s="8"/>
      <c r="AP12" s="8"/>
      <c r="AQ12" s="8"/>
      <c r="AR12" s="8"/>
      <c r="AS12" s="36" t="str">
        <f>AJ9</f>
        <v>NORBERTO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1</v>
      </c>
      <c r="BJ12" s="42">
        <f>IF(OR(M11="",O11=""),"",O11)</f>
        <v>5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5</v>
      </c>
      <c r="BO12" s="42">
        <f>BI12</f>
        <v>1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2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2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0</v>
      </c>
      <c r="CF12" s="42">
        <f>IF(OR(AE11="",AG11=""),"",AG11)</f>
        <v>4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4</v>
      </c>
      <c r="CK12" s="42">
        <f>CE12</f>
        <v>0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1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1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1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2</v>
      </c>
      <c r="AO14" s="32" t="s">
        <v>0</v>
      </c>
      <c r="AP14" s="35">
        <v>7</v>
      </c>
      <c r="AQ14" s="11"/>
      <c r="AR14" s="11"/>
      <c r="AS14" s="39"/>
    </row>
    <row r="15" spans="1:100" ht="16.5" customHeight="1" x14ac:dyDescent="0.2">
      <c r="A15" s="37" t="str">
        <f>VLOOKUP(A13,$A$23:$H$42,2,0)</f>
        <v>TONNIL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NORBERTO</v>
      </c>
      <c r="J15" s="37" t="str">
        <f>VLOOKUP(J13,$A$23:$H$42,2,0)</f>
        <v>TONNIL</v>
      </c>
      <c r="K15" s="8"/>
      <c r="L15" s="8"/>
      <c r="M15" s="8"/>
      <c r="N15" s="8"/>
      <c r="O15" s="8"/>
      <c r="P15" s="8"/>
      <c r="Q15" s="8"/>
      <c r="R15" s="36" t="str">
        <f>I12</f>
        <v>ZANELLA</v>
      </c>
      <c r="S15" s="37" t="str">
        <f>VLOOKUP(S13,$A$23:$H$42,2,0)</f>
        <v>TONNIL</v>
      </c>
      <c r="T15" s="8"/>
      <c r="U15" s="8"/>
      <c r="V15" s="8"/>
      <c r="W15" s="8"/>
      <c r="X15" s="8"/>
      <c r="Y15" s="8"/>
      <c r="Z15" s="8"/>
      <c r="AA15" s="36" t="str">
        <f>R12</f>
        <v>MATHIAS</v>
      </c>
      <c r="AB15" s="37" t="str">
        <f>S15</f>
        <v>TONNIL</v>
      </c>
      <c r="AC15" s="8"/>
      <c r="AD15" s="8"/>
      <c r="AE15" s="8"/>
      <c r="AF15" s="8"/>
      <c r="AG15" s="8"/>
      <c r="AH15" s="8"/>
      <c r="AI15" s="8"/>
      <c r="AJ15" s="36" t="str">
        <f>AA12</f>
        <v>MARCIO COSTA</v>
      </c>
      <c r="AK15" s="37" t="str">
        <f>AB15</f>
        <v>TONNIL</v>
      </c>
      <c r="AL15" s="8"/>
      <c r="AM15" s="8"/>
      <c r="AN15" s="8"/>
      <c r="AO15" s="8"/>
      <c r="AP15" s="8"/>
      <c r="AQ15" s="8"/>
      <c r="AR15" s="8"/>
      <c r="AS15" s="36" t="str">
        <f>AJ12</f>
        <v>MARCÃO DIAS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4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4</v>
      </c>
      <c r="BO15" s="42">
        <f>BI15</f>
        <v>4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1</v>
      </c>
      <c r="CF15" s="42">
        <f>IF(OR(AE14="",AG14=""),"",AG14)</f>
        <v>4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4</v>
      </c>
      <c r="CK15" s="42">
        <f>CE15</f>
        <v>1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2</v>
      </c>
      <c r="CQ15" s="42">
        <f>IF(OR(AN14="",AP14=""),"",AP14)</f>
        <v>7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7</v>
      </c>
      <c r="CV15" s="42">
        <f>CP15</f>
        <v>2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1</v>
      </c>
      <c r="AF17" s="32" t="s">
        <v>0</v>
      </c>
      <c r="AG17" s="35">
        <v>1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SÍRIO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MARCÃO DIAS</v>
      </c>
      <c r="J18" s="37" t="str">
        <f>VLOOKUP(J16,$A$23:$H$42,2,0)</f>
        <v>SÍRIO</v>
      </c>
      <c r="K18" s="8"/>
      <c r="L18" s="8"/>
      <c r="M18" s="8"/>
      <c r="N18" s="8"/>
      <c r="O18" s="8"/>
      <c r="P18" s="8"/>
      <c r="Q18" s="8"/>
      <c r="R18" s="36" t="str">
        <f>I15</f>
        <v>NORBERTO</v>
      </c>
      <c r="S18" s="37" t="str">
        <f>J18</f>
        <v>SÍRIO</v>
      </c>
      <c r="T18" s="8"/>
      <c r="U18" s="8"/>
      <c r="V18" s="8"/>
      <c r="W18" s="8"/>
      <c r="X18" s="8"/>
      <c r="Y18" s="8"/>
      <c r="Z18" s="8"/>
      <c r="AA18" s="36" t="str">
        <f>R15</f>
        <v>ZANELLA</v>
      </c>
      <c r="AB18" s="37" t="str">
        <f>S18</f>
        <v>SÍRIO</v>
      </c>
      <c r="AC18" s="8"/>
      <c r="AD18" s="8"/>
      <c r="AE18" s="8"/>
      <c r="AF18" s="8"/>
      <c r="AG18" s="8"/>
      <c r="AH18" s="8"/>
      <c r="AI18" s="8"/>
      <c r="AJ18" s="36" t="s">
        <v>164</v>
      </c>
      <c r="AK18" s="37" t="str">
        <f>AB18</f>
        <v>SÍRIO</v>
      </c>
      <c r="AL18" s="8"/>
      <c r="AM18" s="8"/>
      <c r="AN18" s="8"/>
      <c r="AO18" s="8"/>
      <c r="AP18" s="8"/>
      <c r="AQ18" s="8"/>
      <c r="AR18" s="8"/>
      <c r="AS18" s="36" t="str">
        <f>AJ15</f>
        <v>MARCIO COSTA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5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5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4</v>
      </c>
      <c r="BU18" s="42">
        <f>IF(OR(V17="",X17=""),"",X17)</f>
        <v>5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5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1</v>
      </c>
      <c r="CF18" s="42">
        <f>IF(OR(AE17="",AG17=""),"",AG17)</f>
        <v>1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1</v>
      </c>
      <c r="CK18" s="42">
        <f>CE18</f>
        <v>1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3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3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2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2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2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1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>TATI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MARCIO COSTA</v>
      </c>
      <c r="J21" s="37" t="str">
        <f>VLOOKUP(J19,$A$23:$H$42,2,0)</f>
        <v>TATI</v>
      </c>
      <c r="K21" s="8"/>
      <c r="L21" s="8"/>
      <c r="M21" s="8"/>
      <c r="N21" s="8"/>
      <c r="O21" s="8"/>
      <c r="P21" s="8"/>
      <c r="Q21" s="8"/>
      <c r="R21" s="36" t="str">
        <f>I18</f>
        <v>MARCÃO DIAS</v>
      </c>
      <c r="S21" s="37" t="s">
        <v>505</v>
      </c>
      <c r="T21" s="8"/>
      <c r="U21" s="8"/>
      <c r="V21" s="8"/>
      <c r="W21" s="8"/>
      <c r="X21" s="8"/>
      <c r="Y21" s="8"/>
      <c r="Z21" s="8"/>
      <c r="AA21" s="36" t="str">
        <f>R18</f>
        <v>NORBERTO</v>
      </c>
      <c r="AB21" s="37" t="str">
        <f>S21</f>
        <v>Rodrigo Giovanetti</v>
      </c>
      <c r="AC21" s="8"/>
      <c r="AD21" s="8"/>
      <c r="AE21" s="8"/>
      <c r="AF21" s="8"/>
      <c r="AG21" s="8"/>
      <c r="AH21" s="8"/>
      <c r="AI21" s="8"/>
      <c r="AJ21" s="36" t="str">
        <f>AA18</f>
        <v>ZANELLA</v>
      </c>
      <c r="AK21" s="37" t="s">
        <v>510</v>
      </c>
      <c r="AL21" s="8"/>
      <c r="AM21" s="8"/>
      <c r="AN21" s="8"/>
      <c r="AO21" s="8"/>
      <c r="AP21" s="8"/>
      <c r="AQ21" s="8"/>
      <c r="AR21" s="8"/>
      <c r="AS21" s="36" t="str">
        <f>AJ18</f>
        <v>LIRA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5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5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2</v>
      </c>
      <c r="BJ21" s="42">
        <f>IF(OR(M20="",O20=""),"",O20)</f>
        <v>3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3</v>
      </c>
      <c r="BO21" s="42">
        <f>BI21</f>
        <v>2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2</v>
      </c>
      <c r="BU21" s="42">
        <f>IF(OR(V20="",X20=""),"",X20)</f>
        <v>4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4</v>
      </c>
      <c r="BZ21" s="42">
        <f>BT21</f>
        <v>2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2</v>
      </c>
      <c r="CF21" s="42">
        <f>IF(OR(AE20="",AG20=""),"",AG20)</f>
        <v>5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5</v>
      </c>
      <c r="CK21" s="42">
        <f>CE21</f>
        <v>2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1</v>
      </c>
      <c r="CQ21" s="42">
        <f>IF(OR(AN20="",AP20=""),"",AP20)</f>
        <v>5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5</v>
      </c>
      <c r="CV21" s="42">
        <f>CP21</f>
        <v>1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259" t="s">
        <v>506</v>
      </c>
      <c r="C23" s="260"/>
      <c r="D23" s="260"/>
      <c r="E23" s="260"/>
      <c r="F23" s="260"/>
      <c r="G23" s="260"/>
      <c r="H23" s="261"/>
      <c r="I23" s="28" t="s">
        <v>8</v>
      </c>
      <c r="J23" s="26"/>
      <c r="K23" s="262">
        <v>1749</v>
      </c>
      <c r="L23" s="263"/>
      <c r="M23" s="24">
        <v>1</v>
      </c>
      <c r="N23" s="259" t="s">
        <v>160</v>
      </c>
      <c r="O23" s="260"/>
      <c r="P23" s="260"/>
      <c r="Q23" s="260"/>
      <c r="R23" s="260"/>
      <c r="S23" s="260"/>
      <c r="T23" s="261"/>
      <c r="U23" s="28" t="s">
        <v>22</v>
      </c>
      <c r="V23" s="26"/>
      <c r="W23" s="262">
        <v>2030</v>
      </c>
      <c r="X23" s="263"/>
      <c r="AE23" s="33" t="s">
        <v>19</v>
      </c>
      <c r="AF23" s="25"/>
      <c r="AG23" s="270" t="s">
        <v>516</v>
      </c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</row>
    <row r="24" spans="1:100" s="27" customFormat="1" ht="21" customHeight="1" x14ac:dyDescent="0.25">
      <c r="A24" s="24">
        <v>2</v>
      </c>
      <c r="B24" s="259" t="s">
        <v>507</v>
      </c>
      <c r="C24" s="260"/>
      <c r="D24" s="260"/>
      <c r="E24" s="260"/>
      <c r="F24" s="260"/>
      <c r="G24" s="260"/>
      <c r="H24" s="261"/>
      <c r="I24" s="28" t="s">
        <v>8</v>
      </c>
      <c r="J24" s="26"/>
      <c r="K24" s="262">
        <v>133</v>
      </c>
      <c r="L24" s="263"/>
      <c r="M24" s="24">
        <v>2</v>
      </c>
      <c r="N24" s="259" t="s">
        <v>513</v>
      </c>
      <c r="O24" s="260"/>
      <c r="P24" s="260"/>
      <c r="Q24" s="260"/>
      <c r="R24" s="260"/>
      <c r="S24" s="260"/>
      <c r="T24" s="261"/>
      <c r="U24" s="28" t="s">
        <v>22</v>
      </c>
      <c r="V24" s="26"/>
      <c r="W24" s="262">
        <v>2315</v>
      </c>
      <c r="X24" s="263"/>
    </row>
    <row r="25" spans="1:100" s="27" customFormat="1" ht="21" customHeight="1" x14ac:dyDescent="0.25">
      <c r="A25" s="24">
        <v>3</v>
      </c>
      <c r="B25" s="259" t="s">
        <v>508</v>
      </c>
      <c r="C25" s="260"/>
      <c r="D25" s="260"/>
      <c r="E25" s="260"/>
      <c r="F25" s="260"/>
      <c r="G25" s="260"/>
      <c r="H25" s="261"/>
      <c r="I25" s="28" t="s">
        <v>8</v>
      </c>
      <c r="J25" s="26"/>
      <c r="K25" s="262">
        <v>692</v>
      </c>
      <c r="L25" s="263"/>
      <c r="M25" s="24">
        <v>3</v>
      </c>
      <c r="N25" s="259" t="s">
        <v>514</v>
      </c>
      <c r="O25" s="260"/>
      <c r="P25" s="260"/>
      <c r="Q25" s="260"/>
      <c r="R25" s="260"/>
      <c r="S25" s="260"/>
      <c r="T25" s="261"/>
      <c r="U25" s="28" t="s">
        <v>22</v>
      </c>
      <c r="V25" s="26"/>
      <c r="W25" s="262">
        <v>1843</v>
      </c>
      <c r="X25" s="263"/>
      <c r="AA25" s="34" t="s">
        <v>21</v>
      </c>
    </row>
    <row r="26" spans="1:100" s="27" customFormat="1" ht="21" customHeight="1" x14ac:dyDescent="0.25">
      <c r="A26" s="24">
        <v>4</v>
      </c>
      <c r="B26" s="259" t="s">
        <v>509</v>
      </c>
      <c r="C26" s="260"/>
      <c r="D26" s="260"/>
      <c r="E26" s="260"/>
      <c r="F26" s="260"/>
      <c r="G26" s="260"/>
      <c r="H26" s="261"/>
      <c r="I26" s="28" t="s">
        <v>8</v>
      </c>
      <c r="J26" s="26"/>
      <c r="K26" s="262">
        <v>361</v>
      </c>
      <c r="L26" s="263"/>
      <c r="M26" s="24">
        <v>4</v>
      </c>
      <c r="N26" s="259" t="s">
        <v>128</v>
      </c>
      <c r="O26" s="260"/>
      <c r="P26" s="260"/>
      <c r="Q26" s="260"/>
      <c r="R26" s="260"/>
      <c r="S26" s="260"/>
      <c r="T26" s="261"/>
      <c r="U26" s="28" t="s">
        <v>22</v>
      </c>
      <c r="V26" s="26"/>
      <c r="W26" s="262">
        <v>2128</v>
      </c>
      <c r="X26" s="263"/>
      <c r="AA26" s="264" t="s">
        <v>501</v>
      </c>
      <c r="AB26" s="265"/>
      <c r="AC26" s="265"/>
      <c r="AD26" s="265"/>
      <c r="AE26" s="265"/>
      <c r="AF26" s="265"/>
      <c r="AG26" s="266"/>
      <c r="AH26" s="272">
        <f>AQ4</f>
        <v>17</v>
      </c>
      <c r="AI26" s="276"/>
      <c r="AJ26" s="278" t="s">
        <v>3</v>
      </c>
      <c r="AK26" s="271">
        <f>AS4</f>
        <v>33</v>
      </c>
      <c r="AL26" s="272"/>
      <c r="AM26" s="264" t="s">
        <v>500</v>
      </c>
      <c r="AN26" s="265"/>
      <c r="AO26" s="265"/>
      <c r="AP26" s="265"/>
      <c r="AQ26" s="265"/>
      <c r="AR26" s="265"/>
      <c r="AS26" s="266"/>
    </row>
    <row r="27" spans="1:100" s="27" customFormat="1" ht="21" customHeight="1" x14ac:dyDescent="0.25">
      <c r="A27" s="24">
        <v>5</v>
      </c>
      <c r="B27" s="259" t="s">
        <v>510</v>
      </c>
      <c r="C27" s="260"/>
      <c r="D27" s="260"/>
      <c r="E27" s="260"/>
      <c r="F27" s="260"/>
      <c r="G27" s="260"/>
      <c r="H27" s="261"/>
      <c r="I27" s="28" t="s">
        <v>8</v>
      </c>
      <c r="J27" s="26"/>
      <c r="K27" s="262">
        <v>154</v>
      </c>
      <c r="L27" s="263"/>
      <c r="M27" s="24">
        <v>5</v>
      </c>
      <c r="N27" s="259" t="s">
        <v>515</v>
      </c>
      <c r="O27" s="260"/>
      <c r="P27" s="260"/>
      <c r="Q27" s="260"/>
      <c r="R27" s="260"/>
      <c r="S27" s="260"/>
      <c r="T27" s="261"/>
      <c r="U27" s="28" t="s">
        <v>22</v>
      </c>
      <c r="V27" s="26"/>
      <c r="W27" s="262">
        <v>2491</v>
      </c>
      <c r="X27" s="263"/>
      <c r="Y27" s="31"/>
      <c r="Z27" s="31"/>
      <c r="AA27" s="267"/>
      <c r="AB27" s="268"/>
      <c r="AC27" s="268"/>
      <c r="AD27" s="268"/>
      <c r="AE27" s="268"/>
      <c r="AF27" s="268"/>
      <c r="AG27" s="269"/>
      <c r="AH27" s="274"/>
      <c r="AI27" s="277"/>
      <c r="AJ27" s="278"/>
      <c r="AK27" s="273"/>
      <c r="AL27" s="274"/>
      <c r="AM27" s="267"/>
      <c r="AN27" s="268"/>
      <c r="AO27" s="268"/>
      <c r="AP27" s="268"/>
      <c r="AQ27" s="268"/>
      <c r="AR27" s="268"/>
      <c r="AS27" s="269"/>
    </row>
    <row r="28" spans="1:100" s="27" customFormat="1" ht="21" customHeight="1" x14ac:dyDescent="0.25">
      <c r="A28" s="24" t="s">
        <v>9</v>
      </c>
      <c r="B28" s="259" t="s">
        <v>511</v>
      </c>
      <c r="C28" s="260"/>
      <c r="D28" s="260"/>
      <c r="E28" s="260"/>
      <c r="F28" s="260"/>
      <c r="G28" s="260"/>
      <c r="H28" s="261"/>
      <c r="I28" s="28" t="s">
        <v>8</v>
      </c>
      <c r="J28" s="26"/>
      <c r="K28" s="262">
        <v>2588</v>
      </c>
      <c r="L28" s="263"/>
      <c r="M28" s="24" t="s">
        <v>9</v>
      </c>
      <c r="N28" s="259" t="s">
        <v>164</v>
      </c>
      <c r="O28" s="260"/>
      <c r="P28" s="260"/>
      <c r="Q28" s="260"/>
      <c r="R28" s="260"/>
      <c r="S28" s="260"/>
      <c r="T28" s="261"/>
      <c r="U28" s="28" t="s">
        <v>22</v>
      </c>
      <c r="V28" s="26"/>
      <c r="W28" s="262">
        <v>2409</v>
      </c>
      <c r="X28" s="2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259" t="s">
        <v>512</v>
      </c>
      <c r="C29" s="260"/>
      <c r="D29" s="260"/>
      <c r="E29" s="260"/>
      <c r="F29" s="260"/>
      <c r="G29" s="260"/>
      <c r="H29" s="261"/>
      <c r="I29" s="28" t="s">
        <v>8</v>
      </c>
      <c r="J29" s="26"/>
      <c r="K29" s="262">
        <v>1895</v>
      </c>
      <c r="L29" s="263"/>
      <c r="M29" s="24" t="s">
        <v>10</v>
      </c>
      <c r="N29" s="259"/>
      <c r="O29" s="260"/>
      <c r="P29" s="260"/>
      <c r="Q29" s="260"/>
      <c r="R29" s="260"/>
      <c r="S29" s="260"/>
      <c r="T29" s="261"/>
      <c r="U29" s="28" t="s">
        <v>22</v>
      </c>
      <c r="V29" s="26"/>
      <c r="W29" s="262"/>
      <c r="X29" s="2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259"/>
      <c r="C30" s="260"/>
      <c r="D30" s="260"/>
      <c r="E30" s="260"/>
      <c r="F30" s="260"/>
      <c r="G30" s="260"/>
      <c r="H30" s="261"/>
      <c r="I30" s="28" t="s">
        <v>8</v>
      </c>
      <c r="J30" s="26"/>
      <c r="K30" s="262"/>
      <c r="L30" s="263"/>
      <c r="M30" s="24" t="s">
        <v>11</v>
      </c>
      <c r="N30" s="259"/>
      <c r="O30" s="260"/>
      <c r="P30" s="260"/>
      <c r="Q30" s="260"/>
      <c r="R30" s="260"/>
      <c r="S30" s="260"/>
      <c r="T30" s="261"/>
      <c r="U30" s="28" t="s">
        <v>22</v>
      </c>
      <c r="V30" s="26"/>
      <c r="W30" s="262"/>
      <c r="X30" s="2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259" t="str">
        <f>IF(K31&gt;0,VLOOKUP(K31,Federados!$A$1:$B$480,2,0),"")</f>
        <v/>
      </c>
      <c r="C31" s="260"/>
      <c r="D31" s="260"/>
      <c r="E31" s="260"/>
      <c r="F31" s="260"/>
      <c r="G31" s="260"/>
      <c r="H31" s="261"/>
      <c r="I31" s="28" t="s">
        <v>8</v>
      </c>
      <c r="J31" s="26"/>
      <c r="K31" s="262"/>
      <c r="L31" s="263"/>
      <c r="M31" s="24" t="s">
        <v>12</v>
      </c>
      <c r="N31" s="259" t="str">
        <f>IF(W31&gt;0,VLOOKUP(W31,Federados!$A$1:$B$480,2,0),"")</f>
        <v/>
      </c>
      <c r="O31" s="260"/>
      <c r="P31" s="260"/>
      <c r="Q31" s="260"/>
      <c r="R31" s="260"/>
      <c r="S31" s="260"/>
      <c r="T31" s="261"/>
      <c r="U31" s="28" t="s">
        <v>22</v>
      </c>
      <c r="V31" s="26"/>
      <c r="W31" s="262"/>
      <c r="X31" s="2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259" t="str">
        <f>IF(K32&gt;0,VLOOKUP(K32,Federados!$A$1:$B$480,2,0),"")</f>
        <v/>
      </c>
      <c r="C32" s="260"/>
      <c r="D32" s="260"/>
      <c r="E32" s="260"/>
      <c r="F32" s="260"/>
      <c r="G32" s="260"/>
      <c r="H32" s="261"/>
      <c r="I32" s="28" t="s">
        <v>8</v>
      </c>
      <c r="J32" s="26"/>
      <c r="K32" s="262"/>
      <c r="L32" s="263"/>
      <c r="M32" s="24" t="s">
        <v>13</v>
      </c>
      <c r="N32" s="259" t="str">
        <f>IF(W32&gt;0,VLOOKUP(W32,Federados!$A$1:$B$480,2,0),"")</f>
        <v/>
      </c>
      <c r="O32" s="260"/>
      <c r="P32" s="260"/>
      <c r="Q32" s="260"/>
      <c r="R32" s="260"/>
      <c r="S32" s="260"/>
      <c r="T32" s="261"/>
      <c r="U32" s="28" t="s">
        <v>22</v>
      </c>
      <c r="V32" s="26"/>
      <c r="W32" s="262"/>
      <c r="X32" s="2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259" t="str">
        <f>IF(K33&gt;0,VLOOKUP(K33,Federados!$A$1:$B$480,2,0),"")</f>
        <v/>
      </c>
      <c r="C33" s="260"/>
      <c r="D33" s="260"/>
      <c r="E33" s="260"/>
      <c r="F33" s="260"/>
      <c r="G33" s="260"/>
      <c r="H33" s="261"/>
      <c r="I33" s="28" t="s">
        <v>8</v>
      </c>
      <c r="J33" s="26"/>
      <c r="K33" s="262"/>
      <c r="L33" s="263"/>
      <c r="M33" s="24" t="s">
        <v>80</v>
      </c>
      <c r="N33" s="259" t="str">
        <f>IF(W33&gt;0,VLOOKUP(W33,Federados!$A$1:$B$480,2,0),"")</f>
        <v/>
      </c>
      <c r="O33" s="260"/>
      <c r="P33" s="260"/>
      <c r="Q33" s="260"/>
      <c r="R33" s="260"/>
      <c r="S33" s="260"/>
      <c r="T33" s="261"/>
      <c r="U33" s="28" t="s">
        <v>22</v>
      </c>
      <c r="V33" s="26"/>
      <c r="W33" s="262"/>
      <c r="X33" s="2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259" t="str">
        <f>IF(K34&gt;0,VLOOKUP(K34,Federados!$A$1:$B$480,2,0),"")</f>
        <v/>
      </c>
      <c r="C34" s="260"/>
      <c r="D34" s="260"/>
      <c r="E34" s="260"/>
      <c r="F34" s="260"/>
      <c r="G34" s="260"/>
      <c r="H34" s="261"/>
      <c r="I34" s="28" t="s">
        <v>8</v>
      </c>
      <c r="J34" s="26"/>
      <c r="K34" s="262"/>
      <c r="L34" s="263"/>
      <c r="M34" s="24" t="s">
        <v>81</v>
      </c>
      <c r="N34" s="259" t="str">
        <f>IF(W34&gt;0,VLOOKUP(W34,Federados!$A$1:$B$480,2,0),"")</f>
        <v/>
      </c>
      <c r="O34" s="260"/>
      <c r="P34" s="260"/>
      <c r="Q34" s="260"/>
      <c r="R34" s="260"/>
      <c r="S34" s="260"/>
      <c r="T34" s="261"/>
      <c r="U34" s="28" t="s">
        <v>22</v>
      </c>
      <c r="V34" s="26"/>
      <c r="W34" s="262"/>
      <c r="X34" s="2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259" t="str">
        <f>IF(K35&gt;0,VLOOKUP(K35,Federados!$A$1:$B$480,2,0),"")</f>
        <v/>
      </c>
      <c r="C35" s="260"/>
      <c r="D35" s="260"/>
      <c r="E35" s="260"/>
      <c r="F35" s="260"/>
      <c r="G35" s="260"/>
      <c r="H35" s="261"/>
      <c r="I35" s="28" t="s">
        <v>8</v>
      </c>
      <c r="J35" s="26"/>
      <c r="K35" s="262"/>
      <c r="L35" s="263"/>
      <c r="M35" s="24" t="s">
        <v>82</v>
      </c>
      <c r="N35" s="259" t="str">
        <f>IF(W35&gt;0,VLOOKUP(W35,Federados!$A$1:$B$480,2,0),"")</f>
        <v/>
      </c>
      <c r="O35" s="260"/>
      <c r="P35" s="260"/>
      <c r="Q35" s="260"/>
      <c r="R35" s="260"/>
      <c r="S35" s="260"/>
      <c r="T35" s="261"/>
      <c r="U35" s="28" t="s">
        <v>22</v>
      </c>
      <c r="V35" s="26"/>
      <c r="W35" s="262"/>
      <c r="X35" s="2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259" t="str">
        <f>IF(K36&gt;0,VLOOKUP(K36,Federados!$A$1:$B$480,2,0),"")</f>
        <v/>
      </c>
      <c r="C36" s="260"/>
      <c r="D36" s="260"/>
      <c r="E36" s="260"/>
      <c r="F36" s="260"/>
      <c r="G36" s="260"/>
      <c r="H36" s="261"/>
      <c r="I36" s="28" t="s">
        <v>8</v>
      </c>
      <c r="J36" s="26"/>
      <c r="K36" s="262"/>
      <c r="L36" s="263"/>
      <c r="M36" s="24" t="s">
        <v>83</v>
      </c>
      <c r="N36" s="259" t="str">
        <f>IF(W36&gt;0,VLOOKUP(W36,Federados!$A$1:$B$480,2,0),"")</f>
        <v/>
      </c>
      <c r="O36" s="260"/>
      <c r="P36" s="260"/>
      <c r="Q36" s="260"/>
      <c r="R36" s="260"/>
      <c r="S36" s="260"/>
      <c r="T36" s="261"/>
      <c r="U36" s="28" t="s">
        <v>22</v>
      </c>
      <c r="V36" s="26"/>
      <c r="W36" s="262"/>
      <c r="X36" s="2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259" t="str">
        <f>IF(K37&gt;0,VLOOKUP(K37,Federados!$A$1:$B$480,2,0),"")</f>
        <v/>
      </c>
      <c r="C37" s="260"/>
      <c r="D37" s="260"/>
      <c r="E37" s="260"/>
      <c r="F37" s="260"/>
      <c r="G37" s="260"/>
      <c r="H37" s="261"/>
      <c r="I37" s="28" t="s">
        <v>8</v>
      </c>
      <c r="J37" s="26"/>
      <c r="K37" s="262"/>
      <c r="L37" s="263"/>
      <c r="M37" s="24" t="s">
        <v>84</v>
      </c>
      <c r="N37" s="259" t="str">
        <f>IF(W37&gt;0,VLOOKUP(W37,Federados!$A$1:$B$480,2,0),"")</f>
        <v/>
      </c>
      <c r="O37" s="260"/>
      <c r="P37" s="260"/>
      <c r="Q37" s="260"/>
      <c r="R37" s="260"/>
      <c r="S37" s="260"/>
      <c r="T37" s="261"/>
      <c r="U37" s="28" t="s">
        <v>22</v>
      </c>
      <c r="V37" s="26"/>
      <c r="W37" s="262"/>
      <c r="X37" s="2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259" t="str">
        <f>IF(K38&gt;0,VLOOKUP(K38,Federados!$A$1:$B$480,2,0),"")</f>
        <v/>
      </c>
      <c r="C38" s="260"/>
      <c r="D38" s="260"/>
      <c r="E38" s="260"/>
      <c r="F38" s="260"/>
      <c r="G38" s="260"/>
      <c r="H38" s="261"/>
      <c r="I38" s="28" t="s">
        <v>8</v>
      </c>
      <c r="J38" s="26"/>
      <c r="K38" s="262"/>
      <c r="L38" s="263"/>
      <c r="M38" s="24" t="s">
        <v>85</v>
      </c>
      <c r="N38" s="259" t="str">
        <f>IF(W38&gt;0,VLOOKUP(W38,Federados!$A$1:$B$480,2,0),"")</f>
        <v/>
      </c>
      <c r="O38" s="260"/>
      <c r="P38" s="260"/>
      <c r="Q38" s="260"/>
      <c r="R38" s="260"/>
      <c r="S38" s="260"/>
      <c r="T38" s="261"/>
      <c r="U38" s="28" t="s">
        <v>22</v>
      </c>
      <c r="V38" s="26"/>
      <c r="W38" s="262"/>
      <c r="X38" s="2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259" t="str">
        <f>IF(K39&gt;0,VLOOKUP(K39,Federados!$A$1:$B$480,2,0),"")</f>
        <v/>
      </c>
      <c r="C39" s="260"/>
      <c r="D39" s="260"/>
      <c r="E39" s="260"/>
      <c r="F39" s="260"/>
      <c r="G39" s="260"/>
      <c r="H39" s="261"/>
      <c r="I39" s="28" t="s">
        <v>8</v>
      </c>
      <c r="J39" s="26"/>
      <c r="K39" s="262"/>
      <c r="L39" s="263"/>
      <c r="M39" s="24" t="s">
        <v>86</v>
      </c>
      <c r="N39" s="259" t="str">
        <f>IF(W39&gt;0,VLOOKUP(W39,Federados!$A$1:$B$480,2,0),"")</f>
        <v/>
      </c>
      <c r="O39" s="260"/>
      <c r="P39" s="260"/>
      <c r="Q39" s="260"/>
      <c r="R39" s="260"/>
      <c r="S39" s="260"/>
      <c r="T39" s="261"/>
      <c r="U39" s="28" t="s">
        <v>22</v>
      </c>
      <c r="V39" s="26"/>
      <c r="W39" s="262"/>
      <c r="X39" s="2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259" t="str">
        <f>IF(K40&gt;0,VLOOKUP(K40,Federados!$A$1:$B$480,2,0),"")</f>
        <v/>
      </c>
      <c r="C40" s="260"/>
      <c r="D40" s="260"/>
      <c r="E40" s="260"/>
      <c r="F40" s="260"/>
      <c r="G40" s="260"/>
      <c r="H40" s="261"/>
      <c r="I40" s="28" t="s">
        <v>8</v>
      </c>
      <c r="J40" s="26"/>
      <c r="K40" s="262"/>
      <c r="L40" s="263"/>
      <c r="M40" s="24" t="s">
        <v>87</v>
      </c>
      <c r="N40" s="259" t="str">
        <f>IF(W40&gt;0,VLOOKUP(W40,Federados!$A$1:$B$480,2,0),"")</f>
        <v/>
      </c>
      <c r="O40" s="260"/>
      <c r="P40" s="260"/>
      <c r="Q40" s="260"/>
      <c r="R40" s="260"/>
      <c r="S40" s="260"/>
      <c r="T40" s="261"/>
      <c r="U40" s="28" t="s">
        <v>22</v>
      </c>
      <c r="V40" s="26"/>
      <c r="W40" s="262"/>
      <c r="X40" s="2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259" t="str">
        <f>IF(K41&gt;0,VLOOKUP(K41,Federados!$A$1:$B$480,2,0),"")</f>
        <v/>
      </c>
      <c r="C41" s="260"/>
      <c r="D41" s="260"/>
      <c r="E41" s="260"/>
      <c r="F41" s="260"/>
      <c r="G41" s="260"/>
      <c r="H41" s="261"/>
      <c r="I41" s="28" t="s">
        <v>8</v>
      </c>
      <c r="J41" s="26"/>
      <c r="K41" s="262"/>
      <c r="L41" s="263"/>
      <c r="M41" s="24" t="s">
        <v>88</v>
      </c>
      <c r="N41" s="259" t="str">
        <f>IF(W41&gt;0,VLOOKUP(W41,Federados!$A$1:$B$480,2,0),"")</f>
        <v/>
      </c>
      <c r="O41" s="260"/>
      <c r="P41" s="260"/>
      <c r="Q41" s="260"/>
      <c r="R41" s="260"/>
      <c r="S41" s="260"/>
      <c r="T41" s="261"/>
      <c r="U41" s="28" t="s">
        <v>22</v>
      </c>
      <c r="V41" s="26"/>
      <c r="W41" s="262"/>
      <c r="X41" s="2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259" t="str">
        <f>IF(K42&gt;0,VLOOKUP(K42,Federados!$A$1:$B$480,2,0),"")</f>
        <v/>
      </c>
      <c r="C42" s="260"/>
      <c r="D42" s="260"/>
      <c r="E42" s="260"/>
      <c r="F42" s="260"/>
      <c r="G42" s="260"/>
      <c r="H42" s="261"/>
      <c r="I42" s="28" t="s">
        <v>8</v>
      </c>
      <c r="J42" s="26"/>
      <c r="K42" s="262"/>
      <c r="L42" s="263"/>
      <c r="M42" s="24" t="s">
        <v>89</v>
      </c>
      <c r="N42" s="259" t="str">
        <f>IF(W42&gt;0,VLOOKUP(W42,Federados!$A$1:$B$480,2,0),"")</f>
        <v/>
      </c>
      <c r="O42" s="260"/>
      <c r="P42" s="260"/>
      <c r="Q42" s="260"/>
      <c r="R42" s="260"/>
      <c r="S42" s="260"/>
      <c r="T42" s="261"/>
      <c r="U42" s="28" t="s">
        <v>22</v>
      </c>
      <c r="V42" s="26"/>
      <c r="W42" s="262"/>
      <c r="X42" s="2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BD43A357-663C-46E5-9252-073F5FD5DDF1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82E6B3C1-11E3-4BF8-8023-A47FDE8C071E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B9F4B47B-2A66-4D98-93DB-8FE96461962F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633A-717B-45D9-9BEE-56B34EEE2086}">
  <sheetPr>
    <pageSetUpPr fitToPage="1"/>
  </sheetPr>
  <dimension ref="A1:O150"/>
  <sheetViews>
    <sheetView showGridLines="0" topLeftCell="A4" zoomScaleNormal="100" workbookViewId="0">
      <selection activeCell="L5" sqref="L5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Liga Litovale F. M </v>
      </c>
      <c r="E3" s="68"/>
      <c r="F3" s="68"/>
      <c r="G3" s="69">
        <f>Súmula!AH26</f>
        <v>17</v>
      </c>
      <c r="H3" s="66" t="s">
        <v>3</v>
      </c>
      <c r="I3" s="70">
        <f>Súmula!AK26</f>
        <v>33</v>
      </c>
      <c r="J3" s="71"/>
      <c r="K3" s="71"/>
      <c r="L3" s="72" t="str">
        <f>Súmula!AM26</f>
        <v>Cisplatina F.C.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285" t="str">
        <f>Súmula!AG23</f>
        <v>21 de março de 2026</v>
      </c>
      <c r="E5" s="286"/>
      <c r="F5" s="2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1749</v>
      </c>
      <c r="C8" s="63" t="str">
        <f>IF(Súmula!B23="","",Súmula!B23)</f>
        <v>MARCELO MARTINS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12</v>
      </c>
      <c r="K8" s="52">
        <f>IF(C8="","",I8-J8)</f>
        <v>5</v>
      </c>
      <c r="L8" s="52"/>
      <c r="N8" s="52" t="str">
        <f>IF(N9="",IF(C8="","",PROPER(C8)&amp;" "&amp;E8&amp;"/"&amp;D8*2),IF(C8="","",PROPER(C8)&amp;" "&amp;E8&amp;"/"&amp;D8*2&amp;","))</f>
        <v>Marcelo Martins 8/10,</v>
      </c>
    </row>
    <row r="9" spans="1:14" ht="18.95" customHeight="1" x14ac:dyDescent="0.2">
      <c r="A9" s="52">
        <f>Súmula!A24</f>
        <v>2</v>
      </c>
      <c r="B9" s="64">
        <f>IF(C9="","",Súmula!K24)</f>
        <v>133</v>
      </c>
      <c r="C9" s="63" t="str">
        <f>IF(Súmula!B24="","",Súmula!B24)</f>
        <v>ELCIO</v>
      </c>
      <c r="D9" s="52">
        <f t="shared" ref="D9:D16" si="0">IF(C9="","",SUM(F9:H9))</f>
        <v>3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12</v>
      </c>
      <c r="K9" s="52">
        <f t="shared" ref="K9:K16" si="2">IF(C9="","",I9-J9)</f>
        <v>-9</v>
      </c>
      <c r="L9" s="52"/>
      <c r="N9" s="52" t="str">
        <f t="shared" ref="N9:N27" si="3">IF(N10="",IF(C9="","",PROPER(C9)&amp;" "&amp;E9&amp;"/"&amp;D9*2),IF(C9="","",PROPER(C9)&amp;" "&amp;E9&amp;"/"&amp;D9*2&amp;","))</f>
        <v>Elcio 0/6,</v>
      </c>
    </row>
    <row r="10" spans="1:14" ht="18.95" customHeight="1" x14ac:dyDescent="0.2">
      <c r="A10" s="52">
        <f>Súmula!A25</f>
        <v>3</v>
      </c>
      <c r="B10" s="64">
        <f>IF(C10="","",Súmula!K25)</f>
        <v>692</v>
      </c>
      <c r="C10" s="63" t="str">
        <f>IF(Súmula!B25="","",Súmula!B25)</f>
        <v>TONNIL</v>
      </c>
      <c r="D10" s="52">
        <f t="shared" si="0"/>
        <v>5</v>
      </c>
      <c r="E10" s="81">
        <f t="shared" si="1"/>
        <v>3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21</v>
      </c>
      <c r="K10" s="52">
        <f t="shared" si="2"/>
        <v>-9</v>
      </c>
      <c r="L10" s="52"/>
      <c r="N10" s="52" t="str">
        <f t="shared" si="3"/>
        <v>Tonnil 3/10,</v>
      </c>
    </row>
    <row r="11" spans="1:14" ht="18.95" customHeight="1" x14ac:dyDescent="0.2">
      <c r="A11" s="52">
        <f>Súmula!A26</f>
        <v>4</v>
      </c>
      <c r="B11" s="64">
        <f>IF(C11="","",Súmula!K26)</f>
        <v>361</v>
      </c>
      <c r="C11" s="63" t="str">
        <f>IF(Súmula!B26="","",Súmula!B26)</f>
        <v>SÍRIO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18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2</v>
      </c>
      <c r="L11" s="52"/>
      <c r="N11" s="52" t="str">
        <f t="shared" si="3"/>
        <v>Sírio 6/10,</v>
      </c>
    </row>
    <row r="12" spans="1:14" ht="18.95" customHeight="1" x14ac:dyDescent="0.2">
      <c r="A12" s="52">
        <f>Súmula!A27</f>
        <v>5</v>
      </c>
      <c r="B12" s="64">
        <f>IF(C12="","",Súmula!K27)</f>
        <v>154</v>
      </c>
      <c r="C12" s="63" t="str">
        <f>IF(Súmula!B27="","",Súmula!B27)</f>
        <v>TATI</v>
      </c>
      <c r="D12" s="52">
        <f t="shared" si="0"/>
        <v>3</v>
      </c>
      <c r="E12" s="81">
        <f t="shared" si="1"/>
        <v>0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5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52">
        <f t="shared" si="2"/>
        <v>-8</v>
      </c>
      <c r="L12" s="52"/>
      <c r="N12" s="52" t="str">
        <f t="shared" si="3"/>
        <v>Tati 0/6,</v>
      </c>
    </row>
    <row r="13" spans="1:14" ht="18.95" customHeight="1" x14ac:dyDescent="0.2">
      <c r="A13" s="52" t="str">
        <f>Súmula!A28</f>
        <v>R1</v>
      </c>
      <c r="B13" s="64">
        <f>IF(C13="","",Súmula!K28)</f>
        <v>2588</v>
      </c>
      <c r="C13" s="63" t="str">
        <f>IF(Súmula!B28="","",Súmula!B28)</f>
        <v>RODRIGO GIOVANETTI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9</v>
      </c>
      <c r="K13" s="52">
        <f t="shared" si="2"/>
        <v>-5</v>
      </c>
      <c r="L13" s="52"/>
      <c r="N13" s="52" t="str">
        <f t="shared" si="3"/>
        <v>Rodrigo Giovanetti 0/4,</v>
      </c>
    </row>
    <row r="14" spans="1:14" ht="18.95" customHeight="1" x14ac:dyDescent="0.2">
      <c r="A14" s="52" t="str">
        <f>Súmula!A29</f>
        <v>R2</v>
      </c>
      <c r="B14" s="64">
        <f>IF(C14="","",Súmula!K29)</f>
        <v>1895</v>
      </c>
      <c r="C14" s="63" t="str">
        <f>IF(Súmula!B29="","",Súmula!B29)</f>
        <v>FRAGA</v>
      </c>
      <c r="D14" s="52">
        <f t="shared" si="0"/>
        <v>2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8</v>
      </c>
      <c r="K14" s="52">
        <f t="shared" si="2"/>
        <v>-6</v>
      </c>
      <c r="L14" s="52"/>
      <c r="N14" s="52" t="str">
        <f t="shared" si="3"/>
        <v>Fraga 0/4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17</v>
      </c>
      <c r="F28" s="80">
        <f t="shared" si="6"/>
        <v>6</v>
      </c>
      <c r="G28" s="80">
        <f t="shared" si="6"/>
        <v>5</v>
      </c>
      <c r="H28" s="80">
        <f t="shared" si="6"/>
        <v>14</v>
      </c>
      <c r="I28" s="80">
        <f t="shared" si="6"/>
        <v>61</v>
      </c>
      <c r="J28" s="80">
        <f t="shared" si="6"/>
        <v>91</v>
      </c>
      <c r="K28" s="80">
        <f t="shared" si="6"/>
        <v>-30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2030</v>
      </c>
      <c r="C31" s="63" t="str">
        <f>IF(Súmula!N23="","",Súmula!N23)</f>
        <v>MARCIO COSTA</v>
      </c>
      <c r="D31" s="52">
        <f>IF(C31="","",SUM(F31:H31))</f>
        <v>5</v>
      </c>
      <c r="E31" s="81">
        <f t="shared" ref="E31:E50" si="7">IF(C31="","",(F31*2)+G31)</f>
        <v>6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52">
        <f>IF(C31="","",I31-J31)</f>
        <v>6</v>
      </c>
      <c r="L31" s="52"/>
      <c r="N31" s="52" t="str">
        <f t="shared" ref="N31:N50" si="8">IF(N32="",IF(C31="","",PROPER(C31)&amp;" "&amp;E31&amp;"/"&amp;D31*2),IF(C31="","",PROPER(C31)&amp;" "&amp;E31&amp;"/"&amp;D31*2&amp;","))</f>
        <v>Marcio Costa 6/10,</v>
      </c>
    </row>
    <row r="32" spans="1:14" ht="18.95" customHeight="1" x14ac:dyDescent="0.2">
      <c r="A32" s="52">
        <f>Súmula!M24</f>
        <v>2</v>
      </c>
      <c r="B32" s="64">
        <f>IF(C32="","",Súmula!W24)</f>
        <v>2315</v>
      </c>
      <c r="C32" s="63" t="str">
        <f>IF(Súmula!N24="","",Súmula!N24)</f>
        <v>MARCÃO DIAS</v>
      </c>
      <c r="D32" s="52">
        <f t="shared" ref="D32:D38" si="9">IF(C32="","",SUM(F32:H32))</f>
        <v>5</v>
      </c>
      <c r="E32" s="81">
        <f t="shared" si="7"/>
        <v>7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11</v>
      </c>
      <c r="K32" s="52">
        <f t="shared" ref="K32:K38" si="10">IF(C32="","",I32-J32)</f>
        <v>8</v>
      </c>
      <c r="L32" s="52"/>
      <c r="N32" s="52" t="str">
        <f t="shared" si="8"/>
        <v>Marcão Dias 7/10,</v>
      </c>
    </row>
    <row r="33" spans="1:14" ht="18.95" customHeight="1" x14ac:dyDescent="0.2">
      <c r="A33" s="52">
        <f>Súmula!M25</f>
        <v>3</v>
      </c>
      <c r="B33" s="64">
        <f>IF(C33="","",Súmula!W25)</f>
        <v>1843</v>
      </c>
      <c r="C33" s="63" t="str">
        <f>IF(Súmula!N25="","",Súmula!N25)</f>
        <v>NORBERTO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20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13</v>
      </c>
      <c r="K33" s="52">
        <f t="shared" si="10"/>
        <v>7</v>
      </c>
      <c r="L33" s="52"/>
      <c r="N33" s="52" t="str">
        <f t="shared" si="8"/>
        <v>Norberto 8/10,</v>
      </c>
    </row>
    <row r="34" spans="1:14" ht="18.95" customHeight="1" x14ac:dyDescent="0.2">
      <c r="A34" s="52">
        <f>Súmula!M26</f>
        <v>4</v>
      </c>
      <c r="B34" s="64">
        <f>IF(C34="","",Súmula!W26)</f>
        <v>2128</v>
      </c>
      <c r="C34" s="63" t="str">
        <f>IF(Súmula!N26="","",Súmula!N26)</f>
        <v>ZANELLA</v>
      </c>
      <c r="D34" s="52">
        <f t="shared" si="9"/>
        <v>5</v>
      </c>
      <c r="E34" s="81">
        <f t="shared" si="7"/>
        <v>7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21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52">
        <f t="shared" si="10"/>
        <v>6</v>
      </c>
      <c r="L34" s="52"/>
      <c r="N34" s="52" t="str">
        <f t="shared" si="8"/>
        <v>Zanella 7/10,</v>
      </c>
    </row>
    <row r="35" spans="1:14" ht="18.95" customHeight="1" x14ac:dyDescent="0.2">
      <c r="A35" s="52">
        <f>Súmula!M27</f>
        <v>5</v>
      </c>
      <c r="B35" s="64">
        <f>IF(C35="","",Súmula!W27)</f>
        <v>2491</v>
      </c>
      <c r="C35" s="63" t="str">
        <f>IF(Súmula!N27="","",Súmula!N27)</f>
        <v>MATHIAS</v>
      </c>
      <c r="D35" s="52">
        <f t="shared" si="9"/>
        <v>3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6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7</v>
      </c>
      <c r="K35" s="52">
        <f t="shared" si="10"/>
        <v>-1</v>
      </c>
      <c r="L35" s="52"/>
      <c r="N35" s="52" t="str">
        <f t="shared" si="8"/>
        <v>Mathias 2/6,</v>
      </c>
    </row>
    <row r="36" spans="1:14" ht="18.95" customHeight="1" x14ac:dyDescent="0.2">
      <c r="A36" s="52" t="str">
        <f>Súmula!M28</f>
        <v>R1</v>
      </c>
      <c r="B36" s="64">
        <f>IF(C36="","",Súmula!W28)</f>
        <v>2409</v>
      </c>
      <c r="C36" s="63" t="str">
        <f>IF(Súmula!N28="","",Súmula!N28)</f>
        <v>LIRA</v>
      </c>
      <c r="D36" s="52">
        <f t="shared" si="9"/>
        <v>2</v>
      </c>
      <c r="E36" s="81">
        <f t="shared" si="7"/>
        <v>3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6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2</v>
      </c>
      <c r="K36" s="52">
        <f t="shared" si="10"/>
        <v>4</v>
      </c>
      <c r="L36" s="52"/>
      <c r="N36" s="52" t="str">
        <f t="shared" si="8"/>
        <v>Lira 3/4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33</v>
      </c>
      <c r="F51" s="80">
        <f t="shared" si="13"/>
        <v>14</v>
      </c>
      <c r="G51" s="80">
        <f t="shared" si="13"/>
        <v>5</v>
      </c>
      <c r="H51" s="80">
        <f t="shared" si="13"/>
        <v>6</v>
      </c>
      <c r="I51" s="80">
        <f t="shared" si="13"/>
        <v>91</v>
      </c>
      <c r="J51" s="80">
        <f t="shared" si="13"/>
        <v>61</v>
      </c>
      <c r="K51" s="80">
        <f t="shared" si="13"/>
        <v>30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2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LIGA LITOVALE F. M :17 - Marcelo Martins 8/10,  Elcio 0/6,  Tonnil 3/10,  Sírio 6/10,  Tati 0/6,  Rodrigo Giovanetti 0/4,  Fraga 0/4                          </v>
      </c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</row>
    <row r="64" spans="1:14" ht="15" customHeight="1" x14ac:dyDescent="0.2">
      <c r="A64" s="288"/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</row>
    <row r="65" spans="1:12" ht="15" customHeight="1" x14ac:dyDescent="0.2">
      <c r="A65" s="288"/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</row>
    <row r="66" spans="1:12" ht="15" customHeight="1" x14ac:dyDescent="0.2">
      <c r="A66" s="288"/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</row>
    <row r="67" spans="1:12" ht="15" customHeight="1" x14ac:dyDescent="0.2">
      <c r="A67" s="2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 F.C.:33 - Marcio Costa 6/10,  Marcão Dias 7/10,  Norberto 8/10,  Zanella 7/10,  Mathias 2/6,  Lira 3/4                            </v>
      </c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</row>
    <row r="68" spans="1:12" ht="15" customHeight="1" x14ac:dyDescent="0.2">
      <c r="A68" s="288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</row>
    <row r="69" spans="1:12" ht="15" customHeight="1" x14ac:dyDescent="0.2">
      <c r="A69" s="288"/>
      <c r="B69" s="288"/>
      <c r="C69" s="288"/>
      <c r="D69" s="288"/>
      <c r="E69" s="288"/>
      <c r="F69" s="288"/>
      <c r="G69" s="288"/>
      <c r="H69" s="288"/>
      <c r="I69" s="288"/>
      <c r="J69" s="288"/>
      <c r="K69" s="288"/>
      <c r="L69" s="288"/>
    </row>
    <row r="70" spans="1:12" ht="15" customHeight="1" x14ac:dyDescent="0.2">
      <c r="A70" s="288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BCD6-CF89-4217-A198-1385B8F4E112}">
  <dimension ref="A1:AK28"/>
  <sheetViews>
    <sheetView showGridLines="0" zoomScale="90" zoomScaleNormal="90" workbookViewId="0">
      <selection activeCell="C3" sqref="C3:Q3"/>
    </sheetView>
  </sheetViews>
  <sheetFormatPr defaultRowHeight="12.75" x14ac:dyDescent="0.25"/>
  <cols>
    <col min="1" max="1" width="0.7109375" style="159" customWidth="1"/>
    <col min="2" max="2" width="2.140625" style="159" customWidth="1"/>
    <col min="3" max="4" width="3.5703125" style="159" customWidth="1"/>
    <col min="5" max="5" width="3.5703125" style="160" customWidth="1"/>
    <col min="6" max="7" width="3.5703125" style="159" customWidth="1"/>
    <col min="8" max="8" width="1" style="160" customWidth="1"/>
    <col min="9" max="9" width="3.7109375" style="159" customWidth="1"/>
    <col min="10" max="10" width="2" style="160" customWidth="1"/>
    <col min="11" max="11" width="3.7109375" style="159" customWidth="1"/>
    <col min="12" max="12" width="1" style="159" customWidth="1"/>
    <col min="13" max="17" width="3.5703125" style="159" customWidth="1"/>
    <col min="18" max="18" width="2.140625" style="159" customWidth="1"/>
    <col min="19" max="19" width="6.28515625" style="159" customWidth="1"/>
    <col min="20" max="20" width="2.140625" style="159" customWidth="1"/>
    <col min="21" max="22" width="3.5703125" style="159" customWidth="1"/>
    <col min="23" max="23" width="3.5703125" style="160" customWidth="1"/>
    <col min="24" max="25" width="3.5703125" style="159" customWidth="1"/>
    <col min="26" max="26" width="1" style="159" customWidth="1"/>
    <col min="27" max="27" width="3.7109375" style="159" customWidth="1"/>
    <col min="28" max="28" width="2" style="160" customWidth="1"/>
    <col min="29" max="29" width="3.7109375" style="159" customWidth="1"/>
    <col min="30" max="30" width="1" style="159" customWidth="1"/>
    <col min="31" max="35" width="3.5703125" style="159" customWidth="1"/>
    <col min="36" max="36" width="2.140625" style="159" customWidth="1"/>
    <col min="37" max="37" width="9.140625" style="159"/>
    <col min="38" max="16384" width="9.140625" style="180"/>
  </cols>
  <sheetData>
    <row r="1" spans="2:36" ht="15" customHeight="1" thickBot="1" x14ac:dyDescent="0.3"/>
    <row r="2" spans="2:36" ht="6" customHeight="1" x14ac:dyDescent="0.25">
      <c r="B2" s="161"/>
      <c r="C2" s="162"/>
      <c r="D2" s="162"/>
      <c r="E2" s="163"/>
      <c r="F2" s="162"/>
      <c r="G2" s="162"/>
      <c r="H2" s="163"/>
      <c r="I2" s="162"/>
      <c r="J2" s="163"/>
      <c r="K2" s="162"/>
      <c r="L2" s="162"/>
      <c r="M2" s="162"/>
      <c r="N2" s="162"/>
      <c r="O2" s="162"/>
      <c r="P2" s="162"/>
      <c r="Q2" s="162"/>
      <c r="R2" s="164"/>
      <c r="T2" s="161"/>
      <c r="U2" s="162"/>
      <c r="V2" s="162"/>
      <c r="W2" s="163"/>
      <c r="X2" s="162"/>
      <c r="Y2" s="162"/>
      <c r="Z2" s="163"/>
      <c r="AA2" s="162"/>
      <c r="AB2" s="163"/>
      <c r="AC2" s="162"/>
      <c r="AD2" s="162"/>
      <c r="AE2" s="162"/>
      <c r="AF2" s="162"/>
      <c r="AG2" s="162"/>
      <c r="AH2" s="162"/>
      <c r="AI2" s="162"/>
      <c r="AJ2" s="164"/>
    </row>
    <row r="3" spans="2:36" ht="12.75" customHeight="1" x14ac:dyDescent="0.25">
      <c r="B3" s="165"/>
      <c r="C3" s="289" t="s">
        <v>97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166"/>
      <c r="T3" s="165"/>
      <c r="U3" s="289" t="str">
        <f>C3</f>
        <v>Federação Paulista de Futebol de Mesa - Litovale</v>
      </c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1"/>
      <c r="AJ3" s="166"/>
    </row>
    <row r="4" spans="2:36" ht="14.25" customHeight="1" thickBot="1" x14ac:dyDescent="0.3">
      <c r="B4" s="165"/>
      <c r="C4" s="167"/>
      <c r="D4" s="168" t="s">
        <v>92</v>
      </c>
      <c r="E4" s="169">
        <v>1</v>
      </c>
      <c r="F4" s="167"/>
      <c r="G4" s="167"/>
      <c r="H4" s="169"/>
      <c r="I4" s="167"/>
      <c r="J4" s="169" t="s">
        <v>2</v>
      </c>
      <c r="K4" s="167"/>
      <c r="L4" s="167"/>
      <c r="M4" s="167"/>
      <c r="N4" s="167"/>
      <c r="O4" s="167"/>
      <c r="P4" s="167"/>
      <c r="Q4" s="167"/>
      <c r="R4" s="166"/>
      <c r="T4" s="165"/>
      <c r="U4" s="167"/>
      <c r="V4" s="168" t="s">
        <v>92</v>
      </c>
      <c r="W4" s="169">
        <v>2</v>
      </c>
      <c r="X4" s="167"/>
      <c r="Y4" s="167"/>
      <c r="Z4" s="169"/>
      <c r="AA4" s="167"/>
      <c r="AB4" s="169" t="str">
        <f>J4</f>
        <v>1ª RODADA</v>
      </c>
      <c r="AC4" s="167"/>
      <c r="AD4" s="167"/>
      <c r="AE4" s="167"/>
      <c r="AF4" s="167"/>
      <c r="AG4" s="167"/>
      <c r="AH4" s="167"/>
      <c r="AI4" s="167"/>
      <c r="AJ4" s="166"/>
    </row>
    <row r="5" spans="2:36" ht="22.5" customHeight="1" thickBot="1" x14ac:dyDescent="0.3">
      <c r="B5" s="165"/>
      <c r="C5" s="296" t="str">
        <f>Súmula!A9</f>
        <v>MARCELO MARTINS</v>
      </c>
      <c r="D5" s="297"/>
      <c r="E5" s="297"/>
      <c r="F5" s="297"/>
      <c r="G5" s="298"/>
      <c r="H5" s="169"/>
      <c r="I5" s="170"/>
      <c r="J5" s="171" t="s">
        <v>0</v>
      </c>
      <c r="K5" s="170"/>
      <c r="L5" s="167"/>
      <c r="M5" s="293" t="str">
        <f>Súmula!I9</f>
        <v>MATHIAS</v>
      </c>
      <c r="N5" s="294"/>
      <c r="O5" s="294"/>
      <c r="P5" s="294"/>
      <c r="Q5" s="295"/>
      <c r="R5" s="166"/>
      <c r="T5" s="165"/>
      <c r="U5" s="296" t="str">
        <f>Súmula!A12</f>
        <v>ELCIO</v>
      </c>
      <c r="V5" s="297"/>
      <c r="W5" s="297"/>
      <c r="X5" s="297"/>
      <c r="Y5" s="298"/>
      <c r="Z5" s="169"/>
      <c r="AA5" s="170"/>
      <c r="AB5" s="182" t="s">
        <v>0</v>
      </c>
      <c r="AC5" s="170"/>
      <c r="AD5" s="167"/>
      <c r="AE5" s="293" t="str">
        <f>Súmula!I12</f>
        <v>ZANELLA</v>
      </c>
      <c r="AF5" s="294"/>
      <c r="AG5" s="294"/>
      <c r="AH5" s="294"/>
      <c r="AI5" s="295"/>
      <c r="AJ5" s="166"/>
    </row>
    <row r="6" spans="2:36" ht="20.100000000000001" customHeight="1" x14ac:dyDescent="0.25">
      <c r="B6" s="165"/>
      <c r="C6" s="172"/>
      <c r="D6" s="172"/>
      <c r="E6" s="173"/>
      <c r="F6" s="172"/>
      <c r="G6" s="172"/>
      <c r="H6" s="169"/>
      <c r="I6" s="167"/>
      <c r="J6" s="169"/>
      <c r="K6" s="167"/>
      <c r="L6" s="167"/>
      <c r="M6" s="172"/>
      <c r="N6" s="172"/>
      <c r="O6" s="172"/>
      <c r="P6" s="172"/>
      <c r="Q6" s="172"/>
      <c r="R6" s="166"/>
      <c r="T6" s="165"/>
      <c r="U6" s="172"/>
      <c r="V6" s="172"/>
      <c r="W6" s="173"/>
      <c r="X6" s="172"/>
      <c r="Y6" s="172"/>
      <c r="Z6" s="169"/>
      <c r="AA6" s="167"/>
      <c r="AB6" s="169"/>
      <c r="AC6" s="167"/>
      <c r="AD6" s="167"/>
      <c r="AE6" s="172"/>
      <c r="AF6" s="172"/>
      <c r="AG6" s="172"/>
      <c r="AH6" s="172"/>
      <c r="AI6" s="172"/>
      <c r="AJ6" s="166"/>
    </row>
    <row r="7" spans="2:36" ht="20.100000000000001" customHeight="1" x14ac:dyDescent="0.25">
      <c r="B7" s="165"/>
      <c r="C7" s="172"/>
      <c r="D7" s="172"/>
      <c r="E7" s="173"/>
      <c r="F7" s="172"/>
      <c r="G7" s="172"/>
      <c r="H7" s="169"/>
      <c r="I7" s="167"/>
      <c r="J7" s="169"/>
      <c r="K7" s="167"/>
      <c r="L7" s="167"/>
      <c r="M7" s="172"/>
      <c r="N7" s="172"/>
      <c r="O7" s="172"/>
      <c r="P7" s="172"/>
      <c r="Q7" s="172"/>
      <c r="R7" s="166"/>
      <c r="T7" s="165"/>
      <c r="U7" s="172"/>
      <c r="V7" s="172"/>
      <c r="W7" s="173"/>
      <c r="X7" s="172"/>
      <c r="Y7" s="172"/>
      <c r="Z7" s="169"/>
      <c r="AA7" s="167"/>
      <c r="AB7" s="169"/>
      <c r="AC7" s="167"/>
      <c r="AD7" s="167"/>
      <c r="AE7" s="172"/>
      <c r="AF7" s="172"/>
      <c r="AG7" s="172"/>
      <c r="AH7" s="172"/>
      <c r="AI7" s="172"/>
      <c r="AJ7" s="166"/>
    </row>
    <row r="8" spans="2:36" ht="20.100000000000001" customHeight="1" x14ac:dyDescent="0.25">
      <c r="B8" s="165"/>
      <c r="C8" s="174"/>
      <c r="D8" s="174"/>
      <c r="E8" s="175"/>
      <c r="F8" s="174"/>
      <c r="G8" s="174"/>
      <c r="H8" s="169"/>
      <c r="I8" s="167"/>
      <c r="J8" s="169"/>
      <c r="K8" s="167"/>
      <c r="L8" s="167"/>
      <c r="M8" s="174"/>
      <c r="N8" s="174"/>
      <c r="O8" s="174"/>
      <c r="P8" s="174"/>
      <c r="Q8" s="174"/>
      <c r="R8" s="166"/>
      <c r="T8" s="165"/>
      <c r="U8" s="174"/>
      <c r="V8" s="174"/>
      <c r="W8" s="175"/>
      <c r="X8" s="174"/>
      <c r="Y8" s="174"/>
      <c r="Z8" s="169"/>
      <c r="AA8" s="167"/>
      <c r="AB8" s="169"/>
      <c r="AC8" s="167"/>
      <c r="AD8" s="167"/>
      <c r="AE8" s="174"/>
      <c r="AF8" s="174"/>
      <c r="AG8" s="174"/>
      <c r="AH8" s="174"/>
      <c r="AI8" s="174"/>
      <c r="AJ8" s="166"/>
    </row>
    <row r="9" spans="2:36" ht="9" customHeight="1" thickBot="1" x14ac:dyDescent="0.3">
      <c r="B9" s="176"/>
      <c r="C9" s="177"/>
      <c r="D9" s="177"/>
      <c r="E9" s="178"/>
      <c r="F9" s="177"/>
      <c r="G9" s="177"/>
      <c r="H9" s="178"/>
      <c r="I9" s="177"/>
      <c r="J9" s="178"/>
      <c r="K9" s="177"/>
      <c r="L9" s="177"/>
      <c r="M9" s="177"/>
      <c r="N9" s="177"/>
      <c r="O9" s="177"/>
      <c r="P9" s="177"/>
      <c r="Q9" s="177"/>
      <c r="R9" s="179"/>
      <c r="T9" s="176"/>
      <c r="U9" s="177"/>
      <c r="V9" s="177"/>
      <c r="W9" s="178"/>
      <c r="X9" s="177"/>
      <c r="Y9" s="177"/>
      <c r="Z9" s="178"/>
      <c r="AA9" s="177"/>
      <c r="AB9" s="178"/>
      <c r="AC9" s="177"/>
      <c r="AD9" s="177"/>
      <c r="AE9" s="177"/>
      <c r="AF9" s="177"/>
      <c r="AG9" s="177"/>
      <c r="AH9" s="177"/>
      <c r="AI9" s="177"/>
      <c r="AJ9" s="179"/>
    </row>
    <row r="10" spans="2:36" ht="15" customHeight="1" thickBot="1" x14ac:dyDescent="0.3"/>
    <row r="11" spans="2:36" ht="6" customHeight="1" x14ac:dyDescent="0.25">
      <c r="B11" s="161"/>
      <c r="C11" s="162"/>
      <c r="D11" s="162"/>
      <c r="E11" s="163"/>
      <c r="F11" s="162"/>
      <c r="G11" s="162"/>
      <c r="H11" s="163"/>
      <c r="I11" s="162"/>
      <c r="J11" s="163"/>
      <c r="K11" s="162"/>
      <c r="L11" s="162"/>
      <c r="M11" s="162"/>
      <c r="N11" s="162"/>
      <c r="O11" s="162"/>
      <c r="P11" s="162"/>
      <c r="Q11" s="162"/>
      <c r="R11" s="164"/>
      <c r="T11" s="161"/>
      <c r="U11" s="162"/>
      <c r="V11" s="162"/>
      <c r="W11" s="163"/>
      <c r="X11" s="162"/>
      <c r="Y11" s="162"/>
      <c r="Z11" s="163"/>
      <c r="AA11" s="162"/>
      <c r="AB11" s="163"/>
      <c r="AC11" s="162"/>
      <c r="AD11" s="162"/>
      <c r="AE11" s="162"/>
      <c r="AF11" s="162"/>
      <c r="AG11" s="162"/>
      <c r="AH11" s="162"/>
      <c r="AI11" s="162"/>
      <c r="AJ11" s="164"/>
    </row>
    <row r="12" spans="2:36" ht="12.75" customHeight="1" x14ac:dyDescent="0.25">
      <c r="B12" s="165"/>
      <c r="C12" s="289" t="str">
        <f>C3</f>
        <v>Federação Paulista de Futebol de Mesa - Litovale</v>
      </c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1"/>
      <c r="R12" s="166"/>
      <c r="T12" s="165"/>
      <c r="U12" s="289" t="str">
        <f>C12</f>
        <v>Federação Paulista de Futebol de Mesa - Litovale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  <c r="AJ12" s="166"/>
    </row>
    <row r="13" spans="2:36" ht="14.25" customHeight="1" thickBot="1" x14ac:dyDescent="0.3">
      <c r="B13" s="165"/>
      <c r="C13" s="167"/>
      <c r="D13" s="168" t="s">
        <v>92</v>
      </c>
      <c r="E13" s="169">
        <v>3</v>
      </c>
      <c r="F13" s="167"/>
      <c r="G13" s="167"/>
      <c r="H13" s="169"/>
      <c r="I13" s="167"/>
      <c r="J13" s="169" t="str">
        <f>J4</f>
        <v>1ª RODADA</v>
      </c>
      <c r="K13" s="167"/>
      <c r="L13" s="167"/>
      <c r="M13" s="167"/>
      <c r="N13" s="167"/>
      <c r="O13" s="167"/>
      <c r="P13" s="167"/>
      <c r="Q13" s="167"/>
      <c r="R13" s="166"/>
      <c r="T13" s="165"/>
      <c r="U13" s="167"/>
      <c r="V13" s="168" t="s">
        <v>92</v>
      </c>
      <c r="W13" s="169">
        <v>4</v>
      </c>
      <c r="X13" s="167"/>
      <c r="Y13" s="167"/>
      <c r="Z13" s="169"/>
      <c r="AA13" s="167"/>
      <c r="AB13" s="169" t="str">
        <f>J4</f>
        <v>1ª RODADA</v>
      </c>
      <c r="AC13" s="167"/>
      <c r="AD13" s="167"/>
      <c r="AE13" s="167"/>
      <c r="AF13" s="167"/>
      <c r="AG13" s="167"/>
      <c r="AH13" s="167"/>
      <c r="AI13" s="167"/>
      <c r="AJ13" s="166"/>
    </row>
    <row r="14" spans="2:36" ht="22.5" customHeight="1" thickBot="1" x14ac:dyDescent="0.3">
      <c r="B14" s="165"/>
      <c r="C14" s="296" t="str">
        <f>Súmula!A15</f>
        <v>TONNIL</v>
      </c>
      <c r="D14" s="297"/>
      <c r="E14" s="297"/>
      <c r="F14" s="297"/>
      <c r="G14" s="298"/>
      <c r="H14" s="169"/>
      <c r="I14" s="170"/>
      <c r="J14" s="171" t="s">
        <v>0</v>
      </c>
      <c r="K14" s="170"/>
      <c r="L14" s="167"/>
      <c r="M14" s="293" t="str">
        <f>Súmula!I15</f>
        <v>NORBERTO</v>
      </c>
      <c r="N14" s="294"/>
      <c r="O14" s="294"/>
      <c r="P14" s="294"/>
      <c r="Q14" s="295"/>
      <c r="R14" s="166"/>
      <c r="T14" s="165"/>
      <c r="U14" s="296" t="str">
        <f>Súmula!A18</f>
        <v>SÍRIO</v>
      </c>
      <c r="V14" s="297"/>
      <c r="W14" s="297"/>
      <c r="X14" s="297"/>
      <c r="Y14" s="298"/>
      <c r="Z14" s="169"/>
      <c r="AA14" s="170"/>
      <c r="AB14" s="182" t="s">
        <v>0</v>
      </c>
      <c r="AC14" s="170"/>
      <c r="AD14" s="167"/>
      <c r="AE14" s="293" t="str">
        <f>Súmula!I18</f>
        <v>MARCÃO DIAS</v>
      </c>
      <c r="AF14" s="294"/>
      <c r="AG14" s="294"/>
      <c r="AH14" s="294"/>
      <c r="AI14" s="295"/>
      <c r="AJ14" s="166"/>
    </row>
    <row r="15" spans="2:36" ht="20.100000000000001" customHeight="1" x14ac:dyDescent="0.25">
      <c r="B15" s="165"/>
      <c r="C15" s="172"/>
      <c r="D15" s="172"/>
      <c r="E15" s="173"/>
      <c r="F15" s="172"/>
      <c r="G15" s="172"/>
      <c r="H15" s="169"/>
      <c r="I15" s="167"/>
      <c r="J15" s="169"/>
      <c r="K15" s="167"/>
      <c r="L15" s="167"/>
      <c r="M15" s="172"/>
      <c r="N15" s="172"/>
      <c r="O15" s="172"/>
      <c r="P15" s="172"/>
      <c r="Q15" s="172"/>
      <c r="R15" s="166"/>
      <c r="T15" s="165"/>
      <c r="U15" s="172"/>
      <c r="V15" s="172"/>
      <c r="W15" s="173"/>
      <c r="X15" s="172"/>
      <c r="Y15" s="172"/>
      <c r="Z15" s="169"/>
      <c r="AA15" s="167"/>
      <c r="AB15" s="169"/>
      <c r="AC15" s="167"/>
      <c r="AD15" s="167"/>
      <c r="AE15" s="172"/>
      <c r="AF15" s="172"/>
      <c r="AG15" s="172"/>
      <c r="AH15" s="172"/>
      <c r="AI15" s="172"/>
      <c r="AJ15" s="166"/>
    </row>
    <row r="16" spans="2:36" ht="20.100000000000001" customHeight="1" x14ac:dyDescent="0.25">
      <c r="B16" s="165"/>
      <c r="C16" s="172"/>
      <c r="D16" s="172"/>
      <c r="E16" s="173"/>
      <c r="F16" s="172"/>
      <c r="G16" s="172"/>
      <c r="H16" s="169"/>
      <c r="I16" s="167"/>
      <c r="J16" s="169"/>
      <c r="K16" s="167"/>
      <c r="L16" s="167"/>
      <c r="M16" s="172"/>
      <c r="N16" s="172"/>
      <c r="O16" s="172"/>
      <c r="P16" s="172"/>
      <c r="Q16" s="172"/>
      <c r="R16" s="166"/>
      <c r="T16" s="165"/>
      <c r="U16" s="172"/>
      <c r="V16" s="172"/>
      <c r="W16" s="173"/>
      <c r="X16" s="172"/>
      <c r="Y16" s="172"/>
      <c r="Z16" s="169"/>
      <c r="AA16" s="167"/>
      <c r="AB16" s="169"/>
      <c r="AC16" s="167"/>
      <c r="AD16" s="167"/>
      <c r="AE16" s="172"/>
      <c r="AF16" s="172"/>
      <c r="AG16" s="172"/>
      <c r="AH16" s="172"/>
      <c r="AI16" s="172"/>
      <c r="AJ16" s="166"/>
    </row>
    <row r="17" spans="2:37" ht="20.100000000000001" customHeight="1" x14ac:dyDescent="0.25">
      <c r="B17" s="165"/>
      <c r="C17" s="174"/>
      <c r="D17" s="174"/>
      <c r="E17" s="175"/>
      <c r="F17" s="174"/>
      <c r="G17" s="174"/>
      <c r="H17" s="169"/>
      <c r="I17" s="167"/>
      <c r="J17" s="169"/>
      <c r="K17" s="167"/>
      <c r="L17" s="167"/>
      <c r="M17" s="174"/>
      <c r="N17" s="174"/>
      <c r="O17" s="174"/>
      <c r="P17" s="174"/>
      <c r="Q17" s="174"/>
      <c r="R17" s="166"/>
      <c r="T17" s="165"/>
      <c r="U17" s="174"/>
      <c r="V17" s="174"/>
      <c r="W17" s="175"/>
      <c r="X17" s="174"/>
      <c r="Y17" s="174"/>
      <c r="Z17" s="169"/>
      <c r="AA17" s="167"/>
      <c r="AB17" s="169"/>
      <c r="AC17" s="167"/>
      <c r="AD17" s="167"/>
      <c r="AE17" s="174"/>
      <c r="AF17" s="174"/>
      <c r="AG17" s="174"/>
      <c r="AH17" s="174"/>
      <c r="AI17" s="174"/>
      <c r="AJ17" s="166"/>
    </row>
    <row r="18" spans="2:37" ht="9" customHeight="1" thickBot="1" x14ac:dyDescent="0.3">
      <c r="B18" s="176"/>
      <c r="C18" s="177"/>
      <c r="D18" s="177"/>
      <c r="E18" s="178"/>
      <c r="F18" s="177"/>
      <c r="G18" s="177"/>
      <c r="H18" s="178"/>
      <c r="I18" s="177"/>
      <c r="J18" s="178"/>
      <c r="K18" s="177"/>
      <c r="L18" s="177"/>
      <c r="M18" s="177"/>
      <c r="N18" s="177"/>
      <c r="O18" s="177"/>
      <c r="P18" s="177"/>
      <c r="Q18" s="177"/>
      <c r="R18" s="179"/>
      <c r="T18" s="176"/>
      <c r="U18" s="177"/>
      <c r="V18" s="177"/>
      <c r="W18" s="178"/>
      <c r="X18" s="177"/>
      <c r="Y18" s="177"/>
      <c r="Z18" s="178"/>
      <c r="AA18" s="177"/>
      <c r="AB18" s="178"/>
      <c r="AC18" s="177"/>
      <c r="AD18" s="177"/>
      <c r="AE18" s="177"/>
      <c r="AF18" s="177"/>
      <c r="AG18" s="177"/>
      <c r="AH18" s="177"/>
      <c r="AI18" s="177"/>
      <c r="AJ18" s="179"/>
    </row>
    <row r="19" spans="2:37" ht="15" customHeight="1" thickBot="1" x14ac:dyDescent="0.3"/>
    <row r="20" spans="2:37" ht="6" customHeight="1" x14ac:dyDescent="0.25">
      <c r="B20" s="161"/>
      <c r="C20" s="162"/>
      <c r="D20" s="162"/>
      <c r="E20" s="163"/>
      <c r="F20" s="162"/>
      <c r="G20" s="162"/>
      <c r="H20" s="163"/>
      <c r="I20" s="162"/>
      <c r="J20" s="163"/>
      <c r="K20" s="162"/>
      <c r="L20" s="162"/>
      <c r="M20" s="162"/>
      <c r="N20" s="162"/>
      <c r="O20" s="162"/>
      <c r="P20" s="162"/>
      <c r="Q20" s="162"/>
      <c r="R20" s="164"/>
      <c r="T20" s="167"/>
      <c r="U20" s="167"/>
      <c r="V20" s="167"/>
      <c r="W20" s="169"/>
      <c r="X20" s="167"/>
      <c r="Y20" s="167"/>
      <c r="Z20" s="169"/>
      <c r="AA20" s="167"/>
      <c r="AB20" s="169"/>
      <c r="AC20" s="167"/>
      <c r="AD20" s="167"/>
      <c r="AE20" s="167"/>
      <c r="AF20" s="167"/>
      <c r="AG20" s="167"/>
      <c r="AH20" s="167"/>
      <c r="AI20" s="167"/>
      <c r="AJ20" s="167"/>
      <c r="AK20" s="167"/>
    </row>
    <row r="21" spans="2:37" ht="12.75" customHeight="1" x14ac:dyDescent="0.25">
      <c r="B21" s="165"/>
      <c r="C21" s="289" t="str">
        <f>C3</f>
        <v>Federação Paulista de Futebol de Mesa - Litovale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1"/>
      <c r="R21" s="166"/>
      <c r="T21" s="167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167"/>
      <c r="AK21" s="167"/>
    </row>
    <row r="22" spans="2:37" ht="14.25" customHeight="1" thickBot="1" x14ac:dyDescent="0.3">
      <c r="B22" s="165"/>
      <c r="C22" s="167"/>
      <c r="D22" s="168" t="s">
        <v>92</v>
      </c>
      <c r="E22" s="169">
        <v>5</v>
      </c>
      <c r="F22" s="167"/>
      <c r="G22" s="167"/>
      <c r="H22" s="169"/>
      <c r="I22" s="167"/>
      <c r="J22" s="169" t="str">
        <f>J4</f>
        <v>1ª RODADA</v>
      </c>
      <c r="K22" s="167"/>
      <c r="L22" s="167"/>
      <c r="M22" s="167"/>
      <c r="N22" s="167"/>
      <c r="O22" s="167"/>
      <c r="P22" s="167"/>
      <c r="Q22" s="167"/>
      <c r="R22" s="166"/>
      <c r="T22" s="167"/>
      <c r="U22" s="167"/>
      <c r="V22" s="168"/>
      <c r="W22" s="169"/>
      <c r="X22" s="167"/>
      <c r="Y22" s="167"/>
      <c r="Z22" s="169"/>
      <c r="AA22" s="167"/>
      <c r="AB22" s="169"/>
      <c r="AC22" s="167"/>
      <c r="AD22" s="167"/>
      <c r="AE22" s="167"/>
      <c r="AF22" s="167"/>
      <c r="AG22" s="167"/>
      <c r="AH22" s="167"/>
      <c r="AI22" s="167"/>
      <c r="AJ22" s="167"/>
      <c r="AK22" s="167"/>
    </row>
    <row r="23" spans="2:37" ht="22.5" customHeight="1" thickBot="1" x14ac:dyDescent="0.3">
      <c r="B23" s="165"/>
      <c r="C23" s="296" t="str">
        <f>Súmula!A21</f>
        <v>TATI</v>
      </c>
      <c r="D23" s="297"/>
      <c r="E23" s="297"/>
      <c r="F23" s="297"/>
      <c r="G23" s="298"/>
      <c r="H23" s="169"/>
      <c r="I23" s="170"/>
      <c r="J23" s="171" t="s">
        <v>0</v>
      </c>
      <c r="K23" s="170"/>
      <c r="L23" s="167"/>
      <c r="M23" s="293" t="str">
        <f>Súmula!I21</f>
        <v>MARCIO COSTA</v>
      </c>
      <c r="N23" s="294"/>
      <c r="O23" s="294"/>
      <c r="P23" s="294"/>
      <c r="Q23" s="295"/>
      <c r="R23" s="166"/>
      <c r="T23" s="167"/>
      <c r="U23" s="168"/>
      <c r="V23" s="168"/>
      <c r="W23" s="169"/>
      <c r="X23" s="168"/>
      <c r="Y23" s="168"/>
      <c r="Z23" s="169"/>
      <c r="AA23" s="167"/>
      <c r="AB23" s="171"/>
      <c r="AC23" s="167"/>
      <c r="AD23" s="167"/>
      <c r="AE23" s="181"/>
      <c r="AF23" s="181"/>
      <c r="AG23" s="181"/>
      <c r="AH23" s="181"/>
      <c r="AI23" s="181"/>
      <c r="AJ23" s="167"/>
      <c r="AK23" s="167"/>
    </row>
    <row r="24" spans="2:37" ht="20.100000000000001" customHeight="1" x14ac:dyDescent="0.25">
      <c r="B24" s="165"/>
      <c r="C24" s="172"/>
      <c r="D24" s="172"/>
      <c r="E24" s="173"/>
      <c r="F24" s="172"/>
      <c r="G24" s="172"/>
      <c r="H24" s="169"/>
      <c r="I24" s="167"/>
      <c r="J24" s="169"/>
      <c r="K24" s="167"/>
      <c r="L24" s="167"/>
      <c r="M24" s="172"/>
      <c r="N24" s="172"/>
      <c r="O24" s="172"/>
      <c r="P24" s="172"/>
      <c r="Q24" s="172"/>
      <c r="R24" s="166"/>
      <c r="T24" s="167"/>
      <c r="U24" s="167"/>
      <c r="V24" s="167"/>
      <c r="W24" s="169"/>
      <c r="X24" s="167"/>
      <c r="Y24" s="167"/>
      <c r="Z24" s="169"/>
      <c r="AA24" s="167"/>
      <c r="AB24" s="169"/>
      <c r="AC24" s="167"/>
      <c r="AD24" s="167"/>
      <c r="AE24" s="167"/>
      <c r="AF24" s="167"/>
      <c r="AG24" s="167"/>
      <c r="AH24" s="167"/>
      <c r="AI24" s="167"/>
      <c r="AJ24" s="167"/>
      <c r="AK24" s="167"/>
    </row>
    <row r="25" spans="2:37" ht="20.100000000000001" customHeight="1" x14ac:dyDescent="0.25">
      <c r="B25" s="165"/>
      <c r="C25" s="172"/>
      <c r="D25" s="172"/>
      <c r="E25" s="173"/>
      <c r="F25" s="172"/>
      <c r="G25" s="172"/>
      <c r="H25" s="169"/>
      <c r="I25" s="167"/>
      <c r="J25" s="169"/>
      <c r="K25" s="167"/>
      <c r="L25" s="167"/>
      <c r="M25" s="172"/>
      <c r="N25" s="172"/>
      <c r="O25" s="172"/>
      <c r="P25" s="172"/>
      <c r="Q25" s="172"/>
      <c r="R25" s="166"/>
      <c r="T25" s="167"/>
      <c r="U25" s="167"/>
      <c r="V25" s="167"/>
      <c r="W25" s="169"/>
      <c r="X25" s="167"/>
      <c r="Y25" s="167"/>
      <c r="Z25" s="169"/>
      <c r="AA25" s="167"/>
      <c r="AB25" s="169"/>
      <c r="AC25" s="167"/>
      <c r="AD25" s="167"/>
      <c r="AE25" s="167"/>
      <c r="AF25" s="167"/>
      <c r="AG25" s="167"/>
      <c r="AH25" s="167"/>
      <c r="AI25" s="167"/>
      <c r="AJ25" s="167"/>
      <c r="AK25" s="167"/>
    </row>
    <row r="26" spans="2:37" ht="20.100000000000001" customHeight="1" x14ac:dyDescent="0.25">
      <c r="B26" s="165"/>
      <c r="C26" s="174"/>
      <c r="D26" s="174"/>
      <c r="E26" s="175"/>
      <c r="F26" s="174"/>
      <c r="G26" s="174"/>
      <c r="H26" s="169"/>
      <c r="I26" s="167"/>
      <c r="J26" s="169"/>
      <c r="K26" s="167"/>
      <c r="L26" s="167"/>
      <c r="M26" s="174"/>
      <c r="N26" s="174"/>
      <c r="O26" s="174"/>
      <c r="P26" s="174"/>
      <c r="Q26" s="174"/>
      <c r="R26" s="166"/>
      <c r="T26" s="167"/>
      <c r="U26" s="167"/>
      <c r="V26" s="167"/>
      <c r="W26" s="169"/>
      <c r="X26" s="167"/>
      <c r="Y26" s="167"/>
      <c r="Z26" s="169"/>
      <c r="AA26" s="167"/>
      <c r="AB26" s="169"/>
      <c r="AC26" s="167"/>
      <c r="AD26" s="167"/>
      <c r="AE26" s="167"/>
      <c r="AF26" s="167"/>
      <c r="AG26" s="167"/>
      <c r="AH26" s="167"/>
      <c r="AI26" s="167"/>
      <c r="AJ26" s="167"/>
      <c r="AK26" s="167"/>
    </row>
    <row r="27" spans="2:37" ht="9" customHeight="1" thickBot="1" x14ac:dyDescent="0.3">
      <c r="B27" s="176"/>
      <c r="C27" s="177"/>
      <c r="D27" s="177"/>
      <c r="E27" s="178"/>
      <c r="F27" s="177"/>
      <c r="G27" s="177"/>
      <c r="H27" s="178"/>
      <c r="I27" s="177"/>
      <c r="J27" s="178"/>
      <c r="K27" s="177"/>
      <c r="L27" s="177"/>
      <c r="M27" s="177"/>
      <c r="N27" s="177"/>
      <c r="O27" s="177"/>
      <c r="P27" s="177"/>
      <c r="Q27" s="177"/>
      <c r="R27" s="179"/>
      <c r="T27" s="167"/>
      <c r="U27" s="167"/>
      <c r="V27" s="167"/>
      <c r="W27" s="169"/>
      <c r="X27" s="167"/>
      <c r="Y27" s="167"/>
      <c r="Z27" s="169"/>
      <c r="AA27" s="167"/>
      <c r="AB27" s="169"/>
      <c r="AC27" s="167"/>
      <c r="AD27" s="167"/>
      <c r="AE27" s="167"/>
      <c r="AF27" s="167"/>
      <c r="AG27" s="167"/>
      <c r="AH27" s="167"/>
      <c r="AI27" s="167"/>
      <c r="AJ27" s="167"/>
      <c r="AK27" s="167"/>
    </row>
    <row r="28" spans="2:37" ht="15" customHeight="1" x14ac:dyDescent="0.25"/>
  </sheetData>
  <mergeCells count="16">
    <mergeCell ref="M23:Q23"/>
    <mergeCell ref="M14:Q14"/>
    <mergeCell ref="C23:G23"/>
    <mergeCell ref="C14:G14"/>
    <mergeCell ref="M5:Q5"/>
    <mergeCell ref="C5:G5"/>
    <mergeCell ref="C3:Q3"/>
    <mergeCell ref="U3:AI3"/>
    <mergeCell ref="C12:Q12"/>
    <mergeCell ref="U12:AI12"/>
    <mergeCell ref="C21:Q21"/>
    <mergeCell ref="U21:AI21"/>
    <mergeCell ref="AE14:AI14"/>
    <mergeCell ref="AE5:AI5"/>
    <mergeCell ref="U14:Y14"/>
    <mergeCell ref="U5:Y5"/>
  </mergeCells>
  <pageMargins left="0.47244094488188981" right="0.27559055118110237" top="0.59055118110236227" bottom="0.98425196850393704" header="0.27559055118110237" footer="0.27559055118110237"/>
  <pageSetup paperSize="9" scale="87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ACD6-FDBA-4A5E-9370-96D075896BA8}">
  <dimension ref="A1:AK28"/>
  <sheetViews>
    <sheetView showGridLines="0" zoomScale="90" zoomScaleNormal="90" workbookViewId="0">
      <selection activeCell="C3" sqref="C3:Q3"/>
    </sheetView>
  </sheetViews>
  <sheetFormatPr defaultRowHeight="12.75" x14ac:dyDescent="0.25"/>
  <cols>
    <col min="1" max="1" width="0.7109375" style="159" customWidth="1"/>
    <col min="2" max="2" width="2.140625" style="159" customWidth="1"/>
    <col min="3" max="4" width="3.5703125" style="159" customWidth="1"/>
    <col min="5" max="5" width="3.5703125" style="160" customWidth="1"/>
    <col min="6" max="7" width="3.5703125" style="159" customWidth="1"/>
    <col min="8" max="8" width="1" style="160" customWidth="1"/>
    <col min="9" max="9" width="3.7109375" style="159" customWidth="1"/>
    <col min="10" max="10" width="2" style="160" customWidth="1"/>
    <col min="11" max="11" width="3.7109375" style="159" customWidth="1"/>
    <col min="12" max="12" width="1" style="159" customWidth="1"/>
    <col min="13" max="17" width="3.5703125" style="159" customWidth="1"/>
    <col min="18" max="18" width="2.140625" style="159" customWidth="1"/>
    <col min="19" max="19" width="6.28515625" style="159" customWidth="1"/>
    <col min="20" max="20" width="2.140625" style="159" customWidth="1"/>
    <col min="21" max="22" width="3.5703125" style="159" customWidth="1"/>
    <col min="23" max="23" width="3.5703125" style="160" customWidth="1"/>
    <col min="24" max="25" width="3.5703125" style="159" customWidth="1"/>
    <col min="26" max="26" width="1" style="159" customWidth="1"/>
    <col min="27" max="27" width="3.7109375" style="159" customWidth="1"/>
    <col min="28" max="28" width="2" style="160" customWidth="1"/>
    <col min="29" max="29" width="3.7109375" style="159" customWidth="1"/>
    <col min="30" max="30" width="1" style="159" customWidth="1"/>
    <col min="31" max="35" width="3.5703125" style="159" customWidth="1"/>
    <col min="36" max="36" width="2.140625" style="159" customWidth="1"/>
    <col min="37" max="37" width="9.140625" style="159"/>
    <col min="38" max="16384" width="9.140625" style="180"/>
  </cols>
  <sheetData>
    <row r="1" spans="2:36" ht="15" customHeight="1" thickBot="1" x14ac:dyDescent="0.3"/>
    <row r="2" spans="2:36" ht="6" customHeight="1" x14ac:dyDescent="0.25">
      <c r="B2" s="161"/>
      <c r="C2" s="162"/>
      <c r="D2" s="162"/>
      <c r="E2" s="163"/>
      <c r="F2" s="162"/>
      <c r="G2" s="162"/>
      <c r="H2" s="163"/>
      <c r="I2" s="162"/>
      <c r="J2" s="163"/>
      <c r="K2" s="162"/>
      <c r="L2" s="162"/>
      <c r="M2" s="162"/>
      <c r="N2" s="162"/>
      <c r="O2" s="162"/>
      <c r="P2" s="162"/>
      <c r="Q2" s="162"/>
      <c r="R2" s="164"/>
      <c r="T2" s="161"/>
      <c r="U2" s="162"/>
      <c r="V2" s="162"/>
      <c r="W2" s="163"/>
      <c r="X2" s="162"/>
      <c r="Y2" s="162"/>
      <c r="Z2" s="163"/>
      <c r="AA2" s="162"/>
      <c r="AB2" s="163"/>
      <c r="AC2" s="162"/>
      <c r="AD2" s="162"/>
      <c r="AE2" s="162"/>
      <c r="AF2" s="162"/>
      <c r="AG2" s="162"/>
      <c r="AH2" s="162"/>
      <c r="AI2" s="162"/>
      <c r="AJ2" s="164"/>
    </row>
    <row r="3" spans="2:36" ht="12.75" customHeight="1" x14ac:dyDescent="0.25">
      <c r="B3" s="165"/>
      <c r="C3" s="289" t="s">
        <v>97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166"/>
      <c r="T3" s="165"/>
      <c r="U3" s="289" t="str">
        <f>C3</f>
        <v>Federação Paulista de Futebol de Mesa - Litovale</v>
      </c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1"/>
      <c r="AJ3" s="166"/>
    </row>
    <row r="4" spans="2:36" ht="14.25" customHeight="1" thickBot="1" x14ac:dyDescent="0.3">
      <c r="B4" s="165"/>
      <c r="C4" s="167"/>
      <c r="D4" s="168" t="s">
        <v>92</v>
      </c>
      <c r="E4" s="169">
        <v>2</v>
      </c>
      <c r="F4" s="167"/>
      <c r="G4" s="167"/>
      <c r="H4" s="169"/>
      <c r="I4" s="167"/>
      <c r="J4" s="169" t="s">
        <v>93</v>
      </c>
      <c r="K4" s="167"/>
      <c r="L4" s="167"/>
      <c r="M4" s="167"/>
      <c r="N4" s="167"/>
      <c r="O4" s="167"/>
      <c r="P4" s="167"/>
      <c r="Q4" s="167"/>
      <c r="R4" s="166"/>
      <c r="T4" s="165"/>
      <c r="U4" s="167"/>
      <c r="V4" s="168" t="s">
        <v>92</v>
      </c>
      <c r="W4" s="169">
        <v>3</v>
      </c>
      <c r="X4" s="167"/>
      <c r="Y4" s="167"/>
      <c r="Z4" s="169"/>
      <c r="AA4" s="167"/>
      <c r="AB4" s="169" t="str">
        <f>J4</f>
        <v>2ª Rodada</v>
      </c>
      <c r="AC4" s="167"/>
      <c r="AD4" s="167"/>
      <c r="AE4" s="167"/>
      <c r="AF4" s="167"/>
      <c r="AG4" s="167"/>
      <c r="AH4" s="167"/>
      <c r="AI4" s="167"/>
      <c r="AJ4" s="166"/>
    </row>
    <row r="5" spans="2:36" ht="22.5" customHeight="1" thickBot="1" x14ac:dyDescent="0.3">
      <c r="B5" s="165"/>
      <c r="C5" s="296" t="str">
        <f>Súmula!J9</f>
        <v>MARCELO MARTINS</v>
      </c>
      <c r="D5" s="297"/>
      <c r="E5" s="297"/>
      <c r="F5" s="297"/>
      <c r="G5" s="298"/>
      <c r="H5" s="169"/>
      <c r="I5" s="170"/>
      <c r="J5" s="171" t="s">
        <v>0</v>
      </c>
      <c r="K5" s="170"/>
      <c r="L5" s="167"/>
      <c r="M5" s="293" t="str">
        <f>Súmula!R9</f>
        <v>MARCIO COSTA</v>
      </c>
      <c r="N5" s="294"/>
      <c r="O5" s="294"/>
      <c r="P5" s="294"/>
      <c r="Q5" s="295"/>
      <c r="R5" s="166"/>
      <c r="T5" s="165"/>
      <c r="U5" s="296" t="str">
        <f>Súmula!J12</f>
        <v>ELCIO</v>
      </c>
      <c r="V5" s="297"/>
      <c r="W5" s="297"/>
      <c r="X5" s="297"/>
      <c r="Y5" s="298"/>
      <c r="Z5" s="169"/>
      <c r="AA5" s="170"/>
      <c r="AB5" s="171" t="s">
        <v>0</v>
      </c>
      <c r="AC5" s="170"/>
      <c r="AD5" s="167"/>
      <c r="AE5" s="293" t="str">
        <f>Súmula!R12</f>
        <v>MATHIAS</v>
      </c>
      <c r="AF5" s="294"/>
      <c r="AG5" s="294"/>
      <c r="AH5" s="294"/>
      <c r="AI5" s="295"/>
      <c r="AJ5" s="166"/>
    </row>
    <row r="6" spans="2:36" ht="20.100000000000001" customHeight="1" x14ac:dyDescent="0.25">
      <c r="B6" s="165"/>
      <c r="C6" s="172"/>
      <c r="D6" s="172"/>
      <c r="E6" s="173"/>
      <c r="F6" s="172"/>
      <c r="G6" s="172"/>
      <c r="H6" s="169"/>
      <c r="I6" s="167"/>
      <c r="J6" s="169"/>
      <c r="K6" s="167"/>
      <c r="L6" s="167"/>
      <c r="M6" s="172"/>
      <c r="N6" s="172"/>
      <c r="O6" s="172"/>
      <c r="P6" s="172"/>
      <c r="Q6" s="172"/>
      <c r="R6" s="166"/>
      <c r="T6" s="165"/>
      <c r="U6" s="172"/>
      <c r="V6" s="172"/>
      <c r="W6" s="173"/>
      <c r="X6" s="172"/>
      <c r="Y6" s="172"/>
      <c r="Z6" s="169"/>
      <c r="AA6" s="167"/>
      <c r="AB6" s="169"/>
      <c r="AC6" s="167"/>
      <c r="AD6" s="167"/>
      <c r="AE6" s="172"/>
      <c r="AF6" s="172"/>
      <c r="AG6" s="172"/>
      <c r="AH6" s="172"/>
      <c r="AI6" s="172"/>
      <c r="AJ6" s="166"/>
    </row>
    <row r="7" spans="2:36" ht="20.100000000000001" customHeight="1" x14ac:dyDescent="0.25">
      <c r="B7" s="165"/>
      <c r="C7" s="172"/>
      <c r="D7" s="172"/>
      <c r="E7" s="173"/>
      <c r="F7" s="172"/>
      <c r="G7" s="172"/>
      <c r="H7" s="169"/>
      <c r="I7" s="167"/>
      <c r="J7" s="169"/>
      <c r="K7" s="167"/>
      <c r="L7" s="167"/>
      <c r="M7" s="172"/>
      <c r="N7" s="172"/>
      <c r="O7" s="172"/>
      <c r="P7" s="172"/>
      <c r="Q7" s="172"/>
      <c r="R7" s="166"/>
      <c r="T7" s="165"/>
      <c r="U7" s="172"/>
      <c r="V7" s="172"/>
      <c r="W7" s="173"/>
      <c r="X7" s="172"/>
      <c r="Y7" s="172"/>
      <c r="Z7" s="169"/>
      <c r="AA7" s="167"/>
      <c r="AB7" s="169"/>
      <c r="AC7" s="167"/>
      <c r="AD7" s="167"/>
      <c r="AE7" s="172"/>
      <c r="AF7" s="172"/>
      <c r="AG7" s="172"/>
      <c r="AH7" s="172"/>
      <c r="AI7" s="172"/>
      <c r="AJ7" s="166"/>
    </row>
    <row r="8" spans="2:36" ht="20.100000000000001" customHeight="1" x14ac:dyDescent="0.25">
      <c r="B8" s="165"/>
      <c r="C8" s="174"/>
      <c r="D8" s="174"/>
      <c r="E8" s="175"/>
      <c r="F8" s="174"/>
      <c r="G8" s="174"/>
      <c r="H8" s="169"/>
      <c r="I8" s="167"/>
      <c r="J8" s="169"/>
      <c r="K8" s="167"/>
      <c r="L8" s="167"/>
      <c r="M8" s="174"/>
      <c r="N8" s="174"/>
      <c r="O8" s="174"/>
      <c r="P8" s="174"/>
      <c r="Q8" s="174"/>
      <c r="R8" s="166"/>
      <c r="T8" s="165"/>
      <c r="U8" s="174"/>
      <c r="V8" s="174"/>
      <c r="W8" s="175"/>
      <c r="X8" s="174"/>
      <c r="Y8" s="174"/>
      <c r="Z8" s="169"/>
      <c r="AA8" s="167"/>
      <c r="AB8" s="169"/>
      <c r="AC8" s="167"/>
      <c r="AD8" s="167"/>
      <c r="AE8" s="174"/>
      <c r="AF8" s="174"/>
      <c r="AG8" s="174"/>
      <c r="AH8" s="174"/>
      <c r="AI8" s="174"/>
      <c r="AJ8" s="166"/>
    </row>
    <row r="9" spans="2:36" ht="9" customHeight="1" thickBot="1" x14ac:dyDescent="0.3">
      <c r="B9" s="176"/>
      <c r="C9" s="177"/>
      <c r="D9" s="177"/>
      <c r="E9" s="178"/>
      <c r="F9" s="177"/>
      <c r="G9" s="177"/>
      <c r="H9" s="178"/>
      <c r="I9" s="177"/>
      <c r="J9" s="178"/>
      <c r="K9" s="177"/>
      <c r="L9" s="177"/>
      <c r="M9" s="177"/>
      <c r="N9" s="177"/>
      <c r="O9" s="177"/>
      <c r="P9" s="177"/>
      <c r="Q9" s="177"/>
      <c r="R9" s="179"/>
      <c r="T9" s="176"/>
      <c r="U9" s="177"/>
      <c r="V9" s="177"/>
      <c r="W9" s="178"/>
      <c r="X9" s="177"/>
      <c r="Y9" s="177"/>
      <c r="Z9" s="178"/>
      <c r="AA9" s="177"/>
      <c r="AB9" s="178"/>
      <c r="AC9" s="177"/>
      <c r="AD9" s="177"/>
      <c r="AE9" s="177"/>
      <c r="AF9" s="177"/>
      <c r="AG9" s="177"/>
      <c r="AH9" s="177"/>
      <c r="AI9" s="177"/>
      <c r="AJ9" s="179"/>
    </row>
    <row r="10" spans="2:36" ht="15" customHeight="1" thickBot="1" x14ac:dyDescent="0.3"/>
    <row r="11" spans="2:36" ht="6" customHeight="1" x14ac:dyDescent="0.25">
      <c r="B11" s="161"/>
      <c r="C11" s="162"/>
      <c r="D11" s="162"/>
      <c r="E11" s="163"/>
      <c r="F11" s="162"/>
      <c r="G11" s="162"/>
      <c r="H11" s="163"/>
      <c r="I11" s="162"/>
      <c r="J11" s="163"/>
      <c r="K11" s="162"/>
      <c r="L11" s="162"/>
      <c r="M11" s="162"/>
      <c r="N11" s="162"/>
      <c r="O11" s="162"/>
      <c r="P11" s="162"/>
      <c r="Q11" s="162"/>
      <c r="R11" s="164"/>
      <c r="T11" s="161"/>
      <c r="U11" s="162"/>
      <c r="V11" s="162"/>
      <c r="W11" s="163"/>
      <c r="X11" s="162"/>
      <c r="Y11" s="162"/>
      <c r="Z11" s="163"/>
      <c r="AA11" s="162"/>
      <c r="AB11" s="163"/>
      <c r="AC11" s="162"/>
      <c r="AD11" s="162"/>
      <c r="AE11" s="162"/>
      <c r="AF11" s="162"/>
      <c r="AG11" s="162"/>
      <c r="AH11" s="162"/>
      <c r="AI11" s="162"/>
      <c r="AJ11" s="164"/>
    </row>
    <row r="12" spans="2:36" ht="12.75" customHeight="1" x14ac:dyDescent="0.25">
      <c r="B12" s="165"/>
      <c r="C12" s="289" t="str">
        <f>C3</f>
        <v>Federação Paulista de Futebol de Mesa - Litovale</v>
      </c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1"/>
      <c r="R12" s="166"/>
      <c r="T12" s="165"/>
      <c r="U12" s="289" t="str">
        <f>C12</f>
        <v>Federação Paulista de Futebol de Mesa - Litovale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  <c r="AJ12" s="166"/>
    </row>
    <row r="13" spans="2:36" ht="14.25" customHeight="1" thickBot="1" x14ac:dyDescent="0.3">
      <c r="B13" s="165"/>
      <c r="C13" s="167"/>
      <c r="D13" s="168" t="s">
        <v>92</v>
      </c>
      <c r="E13" s="169">
        <v>4</v>
      </c>
      <c r="F13" s="167"/>
      <c r="G13" s="167"/>
      <c r="H13" s="169"/>
      <c r="I13" s="167"/>
      <c r="J13" s="169" t="str">
        <f>J4</f>
        <v>2ª Rodada</v>
      </c>
      <c r="K13" s="167"/>
      <c r="L13" s="167"/>
      <c r="M13" s="167"/>
      <c r="N13" s="167"/>
      <c r="O13" s="167"/>
      <c r="P13" s="167"/>
      <c r="Q13" s="167"/>
      <c r="R13" s="166"/>
      <c r="T13" s="165"/>
      <c r="U13" s="167"/>
      <c r="V13" s="168" t="s">
        <v>92</v>
      </c>
      <c r="W13" s="169">
        <v>5</v>
      </c>
      <c r="X13" s="167"/>
      <c r="Y13" s="167"/>
      <c r="Z13" s="169"/>
      <c r="AA13" s="167"/>
      <c r="AB13" s="169" t="str">
        <f>J4</f>
        <v>2ª Rodada</v>
      </c>
      <c r="AC13" s="167"/>
      <c r="AD13" s="167"/>
      <c r="AE13" s="167"/>
      <c r="AF13" s="167"/>
      <c r="AG13" s="167"/>
      <c r="AH13" s="167"/>
      <c r="AI13" s="167"/>
      <c r="AJ13" s="166"/>
    </row>
    <row r="14" spans="2:36" ht="22.5" customHeight="1" thickBot="1" x14ac:dyDescent="0.3">
      <c r="B14" s="165"/>
      <c r="C14" s="296" t="str">
        <f>Súmula!J15</f>
        <v>TONNIL</v>
      </c>
      <c r="D14" s="297"/>
      <c r="E14" s="297"/>
      <c r="F14" s="297"/>
      <c r="G14" s="298"/>
      <c r="H14" s="169"/>
      <c r="I14" s="170"/>
      <c r="J14" s="171" t="s">
        <v>0</v>
      </c>
      <c r="K14" s="170"/>
      <c r="L14" s="167"/>
      <c r="M14" s="293" t="str">
        <f>Súmula!R15</f>
        <v>ZANELLA</v>
      </c>
      <c r="N14" s="294"/>
      <c r="O14" s="294"/>
      <c r="P14" s="294"/>
      <c r="Q14" s="295"/>
      <c r="R14" s="166"/>
      <c r="T14" s="165"/>
      <c r="U14" s="296" t="str">
        <f>Súmula!J18</f>
        <v>SÍRIO</v>
      </c>
      <c r="V14" s="297"/>
      <c r="W14" s="297"/>
      <c r="X14" s="297"/>
      <c r="Y14" s="298"/>
      <c r="Z14" s="169"/>
      <c r="AA14" s="170"/>
      <c r="AB14" s="171" t="s">
        <v>0</v>
      </c>
      <c r="AC14" s="170"/>
      <c r="AD14" s="167"/>
      <c r="AE14" s="293" t="str">
        <f>Súmula!R18</f>
        <v>NORBERTO</v>
      </c>
      <c r="AF14" s="294"/>
      <c r="AG14" s="294"/>
      <c r="AH14" s="294"/>
      <c r="AI14" s="295"/>
      <c r="AJ14" s="166"/>
    </row>
    <row r="15" spans="2:36" ht="20.100000000000001" customHeight="1" x14ac:dyDescent="0.25">
      <c r="B15" s="165"/>
      <c r="C15" s="172"/>
      <c r="D15" s="172"/>
      <c r="E15" s="173"/>
      <c r="F15" s="172"/>
      <c r="G15" s="172"/>
      <c r="H15" s="169"/>
      <c r="I15" s="167"/>
      <c r="J15" s="169"/>
      <c r="K15" s="167"/>
      <c r="L15" s="167"/>
      <c r="M15" s="172"/>
      <c r="N15" s="172"/>
      <c r="O15" s="172"/>
      <c r="P15" s="172"/>
      <c r="Q15" s="172"/>
      <c r="R15" s="166"/>
      <c r="T15" s="165"/>
      <c r="U15" s="172"/>
      <c r="V15" s="172"/>
      <c r="W15" s="173"/>
      <c r="X15" s="172"/>
      <c r="Y15" s="172"/>
      <c r="Z15" s="169"/>
      <c r="AA15" s="167"/>
      <c r="AB15" s="169"/>
      <c r="AC15" s="167"/>
      <c r="AD15" s="167"/>
      <c r="AE15" s="172"/>
      <c r="AF15" s="172"/>
      <c r="AG15" s="172"/>
      <c r="AH15" s="172"/>
      <c r="AI15" s="172"/>
      <c r="AJ15" s="166"/>
    </row>
    <row r="16" spans="2:36" ht="20.100000000000001" customHeight="1" x14ac:dyDescent="0.25">
      <c r="B16" s="165"/>
      <c r="C16" s="172"/>
      <c r="D16" s="172"/>
      <c r="E16" s="173"/>
      <c r="F16" s="172"/>
      <c r="G16" s="172"/>
      <c r="H16" s="169"/>
      <c r="I16" s="167"/>
      <c r="J16" s="169"/>
      <c r="K16" s="167"/>
      <c r="L16" s="167"/>
      <c r="M16" s="172"/>
      <c r="N16" s="172"/>
      <c r="O16" s="172"/>
      <c r="P16" s="172"/>
      <c r="Q16" s="172"/>
      <c r="R16" s="166"/>
      <c r="T16" s="165"/>
      <c r="U16" s="172"/>
      <c r="V16" s="172"/>
      <c r="W16" s="173"/>
      <c r="X16" s="172"/>
      <c r="Y16" s="172"/>
      <c r="Z16" s="169"/>
      <c r="AA16" s="167"/>
      <c r="AB16" s="169"/>
      <c r="AC16" s="167"/>
      <c r="AD16" s="167"/>
      <c r="AE16" s="172"/>
      <c r="AF16" s="172"/>
      <c r="AG16" s="172"/>
      <c r="AH16" s="172"/>
      <c r="AI16" s="172"/>
      <c r="AJ16" s="166"/>
    </row>
    <row r="17" spans="2:37" ht="20.100000000000001" customHeight="1" x14ac:dyDescent="0.25">
      <c r="B17" s="165"/>
      <c r="C17" s="174"/>
      <c r="D17" s="174"/>
      <c r="E17" s="175"/>
      <c r="F17" s="174"/>
      <c r="G17" s="174"/>
      <c r="H17" s="169"/>
      <c r="I17" s="167"/>
      <c r="J17" s="169"/>
      <c r="K17" s="167"/>
      <c r="L17" s="167"/>
      <c r="M17" s="174"/>
      <c r="N17" s="174"/>
      <c r="O17" s="174"/>
      <c r="P17" s="174"/>
      <c r="Q17" s="174"/>
      <c r="R17" s="166"/>
      <c r="T17" s="165"/>
      <c r="U17" s="174"/>
      <c r="V17" s="174"/>
      <c r="W17" s="175"/>
      <c r="X17" s="174"/>
      <c r="Y17" s="174"/>
      <c r="Z17" s="169"/>
      <c r="AA17" s="167"/>
      <c r="AB17" s="169"/>
      <c r="AC17" s="167"/>
      <c r="AD17" s="167"/>
      <c r="AE17" s="174"/>
      <c r="AF17" s="174"/>
      <c r="AG17" s="174"/>
      <c r="AH17" s="174"/>
      <c r="AI17" s="174"/>
      <c r="AJ17" s="166"/>
    </row>
    <row r="18" spans="2:37" ht="9" customHeight="1" thickBot="1" x14ac:dyDescent="0.3">
      <c r="B18" s="176"/>
      <c r="C18" s="177"/>
      <c r="D18" s="177"/>
      <c r="E18" s="178"/>
      <c r="F18" s="177"/>
      <c r="G18" s="177"/>
      <c r="H18" s="178"/>
      <c r="I18" s="177"/>
      <c r="J18" s="178"/>
      <c r="K18" s="177"/>
      <c r="L18" s="177"/>
      <c r="M18" s="177"/>
      <c r="N18" s="177"/>
      <c r="O18" s="177"/>
      <c r="P18" s="177"/>
      <c r="Q18" s="177"/>
      <c r="R18" s="179"/>
      <c r="T18" s="176"/>
      <c r="U18" s="177"/>
      <c r="V18" s="177"/>
      <c r="W18" s="178"/>
      <c r="X18" s="177"/>
      <c r="Y18" s="177"/>
      <c r="Z18" s="178"/>
      <c r="AA18" s="177"/>
      <c r="AB18" s="178"/>
      <c r="AC18" s="177"/>
      <c r="AD18" s="177"/>
      <c r="AE18" s="177"/>
      <c r="AF18" s="177"/>
      <c r="AG18" s="177"/>
      <c r="AH18" s="177"/>
      <c r="AI18" s="177"/>
      <c r="AJ18" s="179"/>
    </row>
    <row r="19" spans="2:37" ht="15" customHeight="1" thickBot="1" x14ac:dyDescent="0.3"/>
    <row r="20" spans="2:37" ht="6" customHeight="1" x14ac:dyDescent="0.25">
      <c r="B20" s="161"/>
      <c r="C20" s="162"/>
      <c r="D20" s="162"/>
      <c r="E20" s="163"/>
      <c r="F20" s="162"/>
      <c r="G20" s="162"/>
      <c r="H20" s="163"/>
      <c r="I20" s="162"/>
      <c r="J20" s="163"/>
      <c r="K20" s="162"/>
      <c r="L20" s="162"/>
      <c r="M20" s="162"/>
      <c r="N20" s="162"/>
      <c r="O20" s="162"/>
      <c r="P20" s="162"/>
      <c r="Q20" s="162"/>
      <c r="R20" s="164"/>
      <c r="T20" s="167"/>
      <c r="U20" s="167"/>
      <c r="V20" s="167"/>
      <c r="W20" s="169"/>
      <c r="X20" s="167"/>
      <c r="Y20" s="167"/>
      <c r="Z20" s="169"/>
      <c r="AA20" s="167"/>
      <c r="AB20" s="169"/>
      <c r="AC20" s="167"/>
      <c r="AD20" s="167"/>
      <c r="AE20" s="167"/>
      <c r="AF20" s="167"/>
      <c r="AG20" s="167"/>
      <c r="AH20" s="167"/>
      <c r="AI20" s="167"/>
      <c r="AJ20" s="167"/>
      <c r="AK20" s="167"/>
    </row>
    <row r="21" spans="2:37" ht="12.75" customHeight="1" x14ac:dyDescent="0.25">
      <c r="B21" s="165"/>
      <c r="C21" s="289" t="str">
        <f>C3</f>
        <v>Federação Paulista de Futebol de Mesa - Litovale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1"/>
      <c r="R21" s="166"/>
      <c r="T21" s="167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167"/>
      <c r="AK21" s="167"/>
    </row>
    <row r="22" spans="2:37" ht="14.25" customHeight="1" thickBot="1" x14ac:dyDescent="0.3">
      <c r="B22" s="165"/>
      <c r="C22" s="167"/>
      <c r="D22" s="168" t="s">
        <v>92</v>
      </c>
      <c r="E22" s="169">
        <v>1</v>
      </c>
      <c r="F22" s="167"/>
      <c r="G22" s="167"/>
      <c r="H22" s="169"/>
      <c r="I22" s="167"/>
      <c r="J22" s="169" t="str">
        <f>J4</f>
        <v>2ª Rodada</v>
      </c>
      <c r="K22" s="167"/>
      <c r="L22" s="167"/>
      <c r="M22" s="167"/>
      <c r="N22" s="167"/>
      <c r="O22" s="167"/>
      <c r="P22" s="167"/>
      <c r="Q22" s="167"/>
      <c r="R22" s="166"/>
      <c r="T22" s="167"/>
      <c r="U22" s="167"/>
      <c r="V22" s="168"/>
      <c r="W22" s="169"/>
      <c r="X22" s="167"/>
      <c r="Y22" s="167"/>
      <c r="Z22" s="169"/>
      <c r="AA22" s="167"/>
      <c r="AB22" s="169"/>
      <c r="AC22" s="167"/>
      <c r="AD22" s="167"/>
      <c r="AE22" s="167"/>
      <c r="AF22" s="167"/>
      <c r="AG22" s="167"/>
      <c r="AH22" s="167"/>
      <c r="AI22" s="167"/>
      <c r="AJ22" s="167"/>
      <c r="AK22" s="167"/>
    </row>
    <row r="23" spans="2:37" ht="22.5" customHeight="1" thickBot="1" x14ac:dyDescent="0.3">
      <c r="B23" s="165"/>
      <c r="C23" s="296" t="str">
        <f>Súmula!J21</f>
        <v>TATI</v>
      </c>
      <c r="D23" s="297"/>
      <c r="E23" s="297"/>
      <c r="F23" s="297"/>
      <c r="G23" s="298"/>
      <c r="H23" s="169"/>
      <c r="I23" s="170"/>
      <c r="J23" s="171" t="s">
        <v>0</v>
      </c>
      <c r="K23" s="170"/>
      <c r="L23" s="167"/>
      <c r="M23" s="293" t="str">
        <f>Súmula!R21</f>
        <v>MARCÃO DIAS</v>
      </c>
      <c r="N23" s="294"/>
      <c r="O23" s="294"/>
      <c r="P23" s="294"/>
      <c r="Q23" s="295"/>
      <c r="R23" s="166"/>
      <c r="T23" s="167"/>
      <c r="U23" s="168"/>
      <c r="V23" s="168"/>
      <c r="W23" s="169"/>
      <c r="X23" s="168"/>
      <c r="Y23" s="168"/>
      <c r="Z23" s="169"/>
      <c r="AA23" s="167"/>
      <c r="AB23" s="171"/>
      <c r="AC23" s="167"/>
      <c r="AD23" s="167"/>
      <c r="AE23" s="181"/>
      <c r="AF23" s="181"/>
      <c r="AG23" s="181"/>
      <c r="AH23" s="181"/>
      <c r="AI23" s="181"/>
      <c r="AJ23" s="167"/>
      <c r="AK23" s="167"/>
    </row>
    <row r="24" spans="2:37" ht="20.100000000000001" customHeight="1" x14ac:dyDescent="0.25">
      <c r="B24" s="165"/>
      <c r="C24" s="172"/>
      <c r="D24" s="172"/>
      <c r="E24" s="173"/>
      <c r="F24" s="172"/>
      <c r="G24" s="172"/>
      <c r="H24" s="169"/>
      <c r="I24" s="167"/>
      <c r="J24" s="169"/>
      <c r="K24" s="167"/>
      <c r="L24" s="167"/>
      <c r="M24" s="172"/>
      <c r="N24" s="172"/>
      <c r="O24" s="172"/>
      <c r="P24" s="172"/>
      <c r="Q24" s="172"/>
      <c r="R24" s="166"/>
      <c r="T24" s="167"/>
      <c r="U24" s="167"/>
      <c r="V24" s="167"/>
      <c r="W24" s="169"/>
      <c r="X24" s="167"/>
      <c r="Y24" s="167"/>
      <c r="Z24" s="169"/>
      <c r="AA24" s="167"/>
      <c r="AB24" s="169"/>
      <c r="AC24" s="167"/>
      <c r="AD24" s="167"/>
      <c r="AE24" s="167"/>
      <c r="AF24" s="167"/>
      <c r="AG24" s="167"/>
      <c r="AH24" s="167"/>
      <c r="AI24" s="167"/>
      <c r="AJ24" s="167"/>
      <c r="AK24" s="167"/>
    </row>
    <row r="25" spans="2:37" ht="20.100000000000001" customHeight="1" x14ac:dyDescent="0.25">
      <c r="B25" s="165"/>
      <c r="C25" s="172"/>
      <c r="D25" s="172"/>
      <c r="E25" s="173"/>
      <c r="F25" s="172"/>
      <c r="G25" s="172"/>
      <c r="H25" s="169"/>
      <c r="I25" s="167"/>
      <c r="J25" s="169"/>
      <c r="K25" s="167"/>
      <c r="L25" s="167"/>
      <c r="M25" s="172"/>
      <c r="N25" s="172"/>
      <c r="O25" s="172"/>
      <c r="P25" s="172"/>
      <c r="Q25" s="172"/>
      <c r="R25" s="166"/>
      <c r="T25" s="167"/>
      <c r="U25" s="167"/>
      <c r="V25" s="167"/>
      <c r="W25" s="169"/>
      <c r="X25" s="167"/>
      <c r="Y25" s="167"/>
      <c r="Z25" s="169"/>
      <c r="AA25" s="167"/>
      <c r="AB25" s="169"/>
      <c r="AC25" s="167"/>
      <c r="AD25" s="167"/>
      <c r="AE25" s="167"/>
      <c r="AF25" s="167"/>
      <c r="AG25" s="167"/>
      <c r="AH25" s="167"/>
      <c r="AI25" s="167"/>
      <c r="AJ25" s="167"/>
      <c r="AK25" s="167"/>
    </row>
    <row r="26" spans="2:37" ht="20.100000000000001" customHeight="1" x14ac:dyDescent="0.25">
      <c r="B26" s="165"/>
      <c r="C26" s="174"/>
      <c r="D26" s="174"/>
      <c r="E26" s="175"/>
      <c r="F26" s="174"/>
      <c r="G26" s="174"/>
      <c r="H26" s="169"/>
      <c r="I26" s="167"/>
      <c r="J26" s="169"/>
      <c r="K26" s="167"/>
      <c r="L26" s="167"/>
      <c r="M26" s="174"/>
      <c r="N26" s="174"/>
      <c r="O26" s="174"/>
      <c r="P26" s="174"/>
      <c r="Q26" s="174"/>
      <c r="R26" s="166"/>
      <c r="T26" s="167"/>
      <c r="U26" s="167"/>
      <c r="V26" s="167"/>
      <c r="W26" s="169"/>
      <c r="X26" s="167"/>
      <c r="Y26" s="167"/>
      <c r="Z26" s="169"/>
      <c r="AA26" s="167"/>
      <c r="AB26" s="169"/>
      <c r="AC26" s="167"/>
      <c r="AD26" s="167"/>
      <c r="AE26" s="167"/>
      <c r="AF26" s="167"/>
      <c r="AG26" s="167"/>
      <c r="AH26" s="167"/>
      <c r="AI26" s="167"/>
      <c r="AJ26" s="167"/>
      <c r="AK26" s="167"/>
    </row>
    <row r="27" spans="2:37" ht="9" customHeight="1" thickBot="1" x14ac:dyDescent="0.3">
      <c r="B27" s="176"/>
      <c r="C27" s="177"/>
      <c r="D27" s="177"/>
      <c r="E27" s="178"/>
      <c r="F27" s="177"/>
      <c r="G27" s="177"/>
      <c r="H27" s="178"/>
      <c r="I27" s="177"/>
      <c r="J27" s="178"/>
      <c r="K27" s="177"/>
      <c r="L27" s="177"/>
      <c r="M27" s="177"/>
      <c r="N27" s="177"/>
      <c r="O27" s="177"/>
      <c r="P27" s="177"/>
      <c r="Q27" s="177"/>
      <c r="R27" s="179"/>
      <c r="T27" s="167"/>
      <c r="U27" s="167"/>
      <c r="V27" s="167"/>
      <c r="W27" s="169"/>
      <c r="X27" s="167"/>
      <c r="Y27" s="167"/>
      <c r="Z27" s="169"/>
      <c r="AA27" s="167"/>
      <c r="AB27" s="169"/>
      <c r="AC27" s="167"/>
      <c r="AD27" s="167"/>
      <c r="AE27" s="167"/>
      <c r="AF27" s="167"/>
      <c r="AG27" s="167"/>
      <c r="AH27" s="167"/>
      <c r="AI27" s="167"/>
      <c r="AJ27" s="167"/>
      <c r="AK27" s="167"/>
    </row>
    <row r="28" spans="2:37" ht="15" customHeight="1" x14ac:dyDescent="0.25"/>
  </sheetData>
  <mergeCells count="16">
    <mergeCell ref="C3:Q3"/>
    <mergeCell ref="U3:AI3"/>
    <mergeCell ref="C5:G5"/>
    <mergeCell ref="M5:Q5"/>
    <mergeCell ref="U5:Y5"/>
    <mergeCell ref="AE5:AI5"/>
    <mergeCell ref="C21:Q21"/>
    <mergeCell ref="U21:AI21"/>
    <mergeCell ref="C23:G23"/>
    <mergeCell ref="M23:Q23"/>
    <mergeCell ref="C12:Q12"/>
    <mergeCell ref="U12:AI12"/>
    <mergeCell ref="C14:G14"/>
    <mergeCell ref="M14:Q14"/>
    <mergeCell ref="U14:Y14"/>
    <mergeCell ref="AE14:AI14"/>
  </mergeCells>
  <pageMargins left="0.47244094488188981" right="0.27559055118110237" top="0.59055118110236227" bottom="0.98425196850393704" header="0.27559055118110237" footer="0.27559055118110237"/>
  <pageSetup paperSize="9" scale="87" orientation="portrait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633A-9374-4FC7-A714-A65382FEC908}">
  <dimension ref="A1:AK28"/>
  <sheetViews>
    <sheetView showGridLines="0" zoomScale="90" zoomScaleNormal="90" workbookViewId="0">
      <selection activeCell="W13" sqref="W13"/>
    </sheetView>
  </sheetViews>
  <sheetFormatPr defaultRowHeight="12.75" x14ac:dyDescent="0.25"/>
  <cols>
    <col min="1" max="1" width="0.7109375" style="159" customWidth="1"/>
    <col min="2" max="2" width="2.140625" style="159" customWidth="1"/>
    <col min="3" max="4" width="3.5703125" style="159" customWidth="1"/>
    <col min="5" max="5" width="3.5703125" style="160" customWidth="1"/>
    <col min="6" max="7" width="3.5703125" style="159" customWidth="1"/>
    <col min="8" max="8" width="1" style="160" customWidth="1"/>
    <col min="9" max="9" width="3.7109375" style="159" customWidth="1"/>
    <col min="10" max="10" width="2" style="160" customWidth="1"/>
    <col min="11" max="11" width="3.7109375" style="159" customWidth="1"/>
    <col min="12" max="12" width="1" style="159" customWidth="1"/>
    <col min="13" max="17" width="3.5703125" style="159" customWidth="1"/>
    <col min="18" max="18" width="2.140625" style="159" customWidth="1"/>
    <col min="19" max="19" width="6.28515625" style="159" customWidth="1"/>
    <col min="20" max="20" width="2.140625" style="159" customWidth="1"/>
    <col min="21" max="22" width="3.5703125" style="159" customWidth="1"/>
    <col min="23" max="23" width="3.5703125" style="160" customWidth="1"/>
    <col min="24" max="25" width="3.5703125" style="159" customWidth="1"/>
    <col min="26" max="26" width="1" style="159" customWidth="1"/>
    <col min="27" max="27" width="3.7109375" style="159" customWidth="1"/>
    <col min="28" max="28" width="2" style="160" customWidth="1"/>
    <col min="29" max="29" width="3.7109375" style="159" customWidth="1"/>
    <col min="30" max="30" width="1" style="159" customWidth="1"/>
    <col min="31" max="35" width="3.5703125" style="159" customWidth="1"/>
    <col min="36" max="36" width="2.140625" style="159" customWidth="1"/>
    <col min="37" max="37" width="9.140625" style="159"/>
    <col min="38" max="16384" width="9.140625" style="180"/>
  </cols>
  <sheetData>
    <row r="1" spans="2:36" ht="15" customHeight="1" thickBot="1" x14ac:dyDescent="0.3"/>
    <row r="2" spans="2:36" ht="6" customHeight="1" x14ac:dyDescent="0.25">
      <c r="B2" s="161"/>
      <c r="C2" s="162"/>
      <c r="D2" s="162"/>
      <c r="E2" s="163"/>
      <c r="F2" s="162"/>
      <c r="G2" s="162"/>
      <c r="H2" s="163"/>
      <c r="I2" s="162"/>
      <c r="J2" s="163"/>
      <c r="K2" s="162"/>
      <c r="L2" s="162"/>
      <c r="M2" s="162"/>
      <c r="N2" s="162"/>
      <c r="O2" s="162"/>
      <c r="P2" s="162"/>
      <c r="Q2" s="162"/>
      <c r="R2" s="164"/>
      <c r="T2" s="161"/>
      <c r="U2" s="162"/>
      <c r="V2" s="162"/>
      <c r="W2" s="163"/>
      <c r="X2" s="162"/>
      <c r="Y2" s="162"/>
      <c r="Z2" s="163"/>
      <c r="AA2" s="162"/>
      <c r="AB2" s="163"/>
      <c r="AC2" s="162"/>
      <c r="AD2" s="162"/>
      <c r="AE2" s="162"/>
      <c r="AF2" s="162"/>
      <c r="AG2" s="162"/>
      <c r="AH2" s="162"/>
      <c r="AI2" s="162"/>
      <c r="AJ2" s="164"/>
    </row>
    <row r="3" spans="2:36" ht="12.75" customHeight="1" x14ac:dyDescent="0.25">
      <c r="B3" s="165"/>
      <c r="C3" s="289" t="s">
        <v>97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166"/>
      <c r="T3" s="165"/>
      <c r="U3" s="289" t="str">
        <f>C3</f>
        <v>Federação Paulista de Futebol de Mesa - Litovale</v>
      </c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1"/>
      <c r="AJ3" s="166"/>
    </row>
    <row r="4" spans="2:36" ht="14.25" customHeight="1" thickBot="1" x14ac:dyDescent="0.3">
      <c r="B4" s="165"/>
      <c r="C4" s="167"/>
      <c r="D4" s="168" t="s">
        <v>92</v>
      </c>
      <c r="E4" s="169">
        <v>3</v>
      </c>
      <c r="F4" s="167"/>
      <c r="G4" s="167"/>
      <c r="H4" s="169"/>
      <c r="I4" s="167"/>
      <c r="J4" s="169" t="s">
        <v>94</v>
      </c>
      <c r="K4" s="167"/>
      <c r="L4" s="167"/>
      <c r="M4" s="167"/>
      <c r="N4" s="167"/>
      <c r="O4" s="167"/>
      <c r="P4" s="167"/>
      <c r="Q4" s="167"/>
      <c r="R4" s="166"/>
      <c r="T4" s="165"/>
      <c r="U4" s="167"/>
      <c r="V4" s="168" t="s">
        <v>92</v>
      </c>
      <c r="W4" s="169">
        <v>4</v>
      </c>
      <c r="X4" s="167"/>
      <c r="Y4" s="167"/>
      <c r="Z4" s="169"/>
      <c r="AA4" s="167"/>
      <c r="AB4" s="169" t="str">
        <f>J4</f>
        <v>3ª Rodada</v>
      </c>
      <c r="AC4" s="167"/>
      <c r="AD4" s="167"/>
      <c r="AE4" s="167"/>
      <c r="AF4" s="167"/>
      <c r="AG4" s="167"/>
      <c r="AH4" s="167"/>
      <c r="AI4" s="167"/>
      <c r="AJ4" s="166"/>
    </row>
    <row r="5" spans="2:36" ht="22.5" customHeight="1" thickBot="1" x14ac:dyDescent="0.3">
      <c r="B5" s="165"/>
      <c r="C5" s="296" t="str">
        <f>Súmula!S9</f>
        <v>MARCELO MARTINS</v>
      </c>
      <c r="D5" s="297"/>
      <c r="E5" s="297"/>
      <c r="F5" s="297"/>
      <c r="G5" s="298"/>
      <c r="H5" s="169"/>
      <c r="I5" s="170"/>
      <c r="J5" s="171" t="s">
        <v>0</v>
      </c>
      <c r="K5" s="170"/>
      <c r="L5" s="167"/>
      <c r="M5" s="293" t="str">
        <f>Súmula!AA9</f>
        <v>MARCÃO DIAS</v>
      </c>
      <c r="N5" s="294"/>
      <c r="O5" s="294"/>
      <c r="P5" s="294"/>
      <c r="Q5" s="295"/>
      <c r="R5" s="166"/>
      <c r="T5" s="165"/>
      <c r="U5" s="296" t="str">
        <f>Súmula!S12</f>
        <v>Fraga</v>
      </c>
      <c r="V5" s="297"/>
      <c r="W5" s="297"/>
      <c r="X5" s="297"/>
      <c r="Y5" s="298"/>
      <c r="Z5" s="169"/>
      <c r="AA5" s="170"/>
      <c r="AB5" s="171" t="s">
        <v>0</v>
      </c>
      <c r="AC5" s="170"/>
      <c r="AD5" s="167"/>
      <c r="AE5" s="293" t="str">
        <f>Súmula!AA12</f>
        <v>MARCIO COSTA</v>
      </c>
      <c r="AF5" s="294"/>
      <c r="AG5" s="294"/>
      <c r="AH5" s="294"/>
      <c r="AI5" s="295"/>
      <c r="AJ5" s="166"/>
    </row>
    <row r="6" spans="2:36" ht="20.100000000000001" customHeight="1" x14ac:dyDescent="0.25">
      <c r="B6" s="165"/>
      <c r="C6" s="172"/>
      <c r="D6" s="172"/>
      <c r="E6" s="173"/>
      <c r="F6" s="172"/>
      <c r="G6" s="172"/>
      <c r="H6" s="169"/>
      <c r="I6" s="167"/>
      <c r="J6" s="169"/>
      <c r="K6" s="167"/>
      <c r="L6" s="167"/>
      <c r="M6" s="172"/>
      <c r="N6" s="172"/>
      <c r="O6" s="172"/>
      <c r="P6" s="172"/>
      <c r="Q6" s="172"/>
      <c r="R6" s="166"/>
      <c r="T6" s="165"/>
      <c r="U6" s="172"/>
      <c r="V6" s="172"/>
      <c r="W6" s="173"/>
      <c r="X6" s="172"/>
      <c r="Y6" s="172"/>
      <c r="Z6" s="169"/>
      <c r="AA6" s="167"/>
      <c r="AB6" s="169"/>
      <c r="AC6" s="167"/>
      <c r="AD6" s="167"/>
      <c r="AE6" s="172"/>
      <c r="AF6" s="172"/>
      <c r="AG6" s="172"/>
      <c r="AH6" s="172"/>
      <c r="AI6" s="172"/>
      <c r="AJ6" s="166"/>
    </row>
    <row r="7" spans="2:36" ht="20.100000000000001" customHeight="1" x14ac:dyDescent="0.25">
      <c r="B7" s="165"/>
      <c r="C7" s="172"/>
      <c r="D7" s="172"/>
      <c r="E7" s="173"/>
      <c r="F7" s="172"/>
      <c r="G7" s="172"/>
      <c r="H7" s="169"/>
      <c r="I7" s="167"/>
      <c r="J7" s="169"/>
      <c r="K7" s="167"/>
      <c r="L7" s="167"/>
      <c r="M7" s="172"/>
      <c r="N7" s="172"/>
      <c r="O7" s="172"/>
      <c r="P7" s="172"/>
      <c r="Q7" s="172"/>
      <c r="R7" s="166"/>
      <c r="T7" s="165"/>
      <c r="U7" s="172"/>
      <c r="V7" s="172"/>
      <c r="W7" s="173"/>
      <c r="X7" s="172"/>
      <c r="Y7" s="172"/>
      <c r="Z7" s="169"/>
      <c r="AA7" s="167"/>
      <c r="AB7" s="169"/>
      <c r="AC7" s="167"/>
      <c r="AD7" s="167"/>
      <c r="AE7" s="172"/>
      <c r="AF7" s="172"/>
      <c r="AG7" s="172"/>
      <c r="AH7" s="172"/>
      <c r="AI7" s="172"/>
      <c r="AJ7" s="166"/>
    </row>
    <row r="8" spans="2:36" ht="20.100000000000001" customHeight="1" x14ac:dyDescent="0.25">
      <c r="B8" s="165"/>
      <c r="C8" s="174"/>
      <c r="D8" s="174"/>
      <c r="E8" s="175"/>
      <c r="F8" s="174"/>
      <c r="G8" s="174"/>
      <c r="H8" s="169"/>
      <c r="I8" s="167"/>
      <c r="J8" s="169"/>
      <c r="K8" s="167"/>
      <c r="L8" s="167"/>
      <c r="M8" s="174"/>
      <c r="N8" s="174"/>
      <c r="O8" s="174"/>
      <c r="P8" s="174"/>
      <c r="Q8" s="174"/>
      <c r="R8" s="166"/>
      <c r="T8" s="165"/>
      <c r="U8" s="174"/>
      <c r="V8" s="174"/>
      <c r="W8" s="175"/>
      <c r="X8" s="174"/>
      <c r="Y8" s="174"/>
      <c r="Z8" s="169"/>
      <c r="AA8" s="167"/>
      <c r="AB8" s="169"/>
      <c r="AC8" s="167"/>
      <c r="AD8" s="167"/>
      <c r="AE8" s="174"/>
      <c r="AF8" s="174"/>
      <c r="AG8" s="174"/>
      <c r="AH8" s="174"/>
      <c r="AI8" s="174"/>
      <c r="AJ8" s="166"/>
    </row>
    <row r="9" spans="2:36" ht="9" customHeight="1" thickBot="1" x14ac:dyDescent="0.3">
      <c r="B9" s="176"/>
      <c r="C9" s="177"/>
      <c r="D9" s="177"/>
      <c r="E9" s="178"/>
      <c r="F9" s="177"/>
      <c r="G9" s="177"/>
      <c r="H9" s="178"/>
      <c r="I9" s="177"/>
      <c r="J9" s="178"/>
      <c r="K9" s="177"/>
      <c r="L9" s="177"/>
      <c r="M9" s="177"/>
      <c r="N9" s="177"/>
      <c r="O9" s="177"/>
      <c r="P9" s="177"/>
      <c r="Q9" s="177"/>
      <c r="R9" s="179"/>
      <c r="T9" s="176"/>
      <c r="U9" s="177"/>
      <c r="V9" s="177"/>
      <c r="W9" s="178"/>
      <c r="X9" s="177"/>
      <c r="Y9" s="177"/>
      <c r="Z9" s="178"/>
      <c r="AA9" s="177"/>
      <c r="AB9" s="178"/>
      <c r="AC9" s="177"/>
      <c r="AD9" s="177"/>
      <c r="AE9" s="177"/>
      <c r="AF9" s="177"/>
      <c r="AG9" s="177"/>
      <c r="AH9" s="177"/>
      <c r="AI9" s="177"/>
      <c r="AJ9" s="179"/>
    </row>
    <row r="10" spans="2:36" ht="15" customHeight="1" thickBot="1" x14ac:dyDescent="0.3"/>
    <row r="11" spans="2:36" ht="6" customHeight="1" x14ac:dyDescent="0.25">
      <c r="B11" s="161"/>
      <c r="C11" s="162"/>
      <c r="D11" s="162"/>
      <c r="E11" s="163"/>
      <c r="F11" s="162"/>
      <c r="G11" s="162"/>
      <c r="H11" s="163"/>
      <c r="I11" s="162"/>
      <c r="J11" s="163"/>
      <c r="K11" s="162"/>
      <c r="L11" s="162"/>
      <c r="M11" s="162"/>
      <c r="N11" s="162"/>
      <c r="O11" s="162"/>
      <c r="P11" s="162"/>
      <c r="Q11" s="162"/>
      <c r="R11" s="164"/>
      <c r="T11" s="161"/>
      <c r="U11" s="162"/>
      <c r="V11" s="162"/>
      <c r="W11" s="163"/>
      <c r="X11" s="162"/>
      <c r="Y11" s="162"/>
      <c r="Z11" s="163"/>
      <c r="AA11" s="162"/>
      <c r="AB11" s="163"/>
      <c r="AC11" s="162"/>
      <c r="AD11" s="162"/>
      <c r="AE11" s="162"/>
      <c r="AF11" s="162"/>
      <c r="AG11" s="162"/>
      <c r="AH11" s="162"/>
      <c r="AI11" s="162"/>
      <c r="AJ11" s="164"/>
    </row>
    <row r="12" spans="2:36" ht="12.75" customHeight="1" x14ac:dyDescent="0.25">
      <c r="B12" s="165"/>
      <c r="C12" s="289" t="str">
        <f>C3</f>
        <v>Federação Paulista de Futebol de Mesa - Litovale</v>
      </c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1"/>
      <c r="R12" s="166"/>
      <c r="T12" s="165"/>
      <c r="U12" s="289" t="str">
        <f>C12</f>
        <v>Federação Paulista de Futebol de Mesa - Litovale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  <c r="AJ12" s="166"/>
    </row>
    <row r="13" spans="2:36" ht="14.25" customHeight="1" thickBot="1" x14ac:dyDescent="0.3">
      <c r="B13" s="165"/>
      <c r="C13" s="167"/>
      <c r="D13" s="168" t="s">
        <v>92</v>
      </c>
      <c r="E13" s="169">
        <v>5</v>
      </c>
      <c r="F13" s="167"/>
      <c r="G13" s="167"/>
      <c r="H13" s="169"/>
      <c r="I13" s="167"/>
      <c r="J13" s="169" t="str">
        <f>J4</f>
        <v>3ª Rodada</v>
      </c>
      <c r="K13" s="167"/>
      <c r="L13" s="167"/>
      <c r="M13" s="167"/>
      <c r="N13" s="167"/>
      <c r="O13" s="167"/>
      <c r="P13" s="167"/>
      <c r="Q13" s="167"/>
      <c r="R13" s="166"/>
      <c r="T13" s="165"/>
      <c r="U13" s="167"/>
      <c r="V13" s="168" t="s">
        <v>92</v>
      </c>
      <c r="W13" s="169">
        <v>1</v>
      </c>
      <c r="X13" s="167"/>
      <c r="Y13" s="167"/>
      <c r="Z13" s="169"/>
      <c r="AA13" s="167"/>
      <c r="AB13" s="169" t="str">
        <f>J4</f>
        <v>3ª Rodada</v>
      </c>
      <c r="AC13" s="167"/>
      <c r="AD13" s="167"/>
      <c r="AE13" s="167"/>
      <c r="AF13" s="167"/>
      <c r="AG13" s="167"/>
      <c r="AH13" s="167"/>
      <c r="AI13" s="167"/>
      <c r="AJ13" s="166"/>
    </row>
    <row r="14" spans="2:36" ht="22.5" customHeight="1" thickBot="1" x14ac:dyDescent="0.3">
      <c r="B14" s="165"/>
      <c r="C14" s="296" t="str">
        <f>Súmula!S15</f>
        <v>TONNIL</v>
      </c>
      <c r="D14" s="297"/>
      <c r="E14" s="297"/>
      <c r="F14" s="297"/>
      <c r="G14" s="298"/>
      <c r="H14" s="169"/>
      <c r="I14" s="170"/>
      <c r="J14" s="171" t="s">
        <v>0</v>
      </c>
      <c r="K14" s="170"/>
      <c r="L14" s="167"/>
      <c r="M14" s="293" t="str">
        <f>Súmula!AA15</f>
        <v>MATHIAS</v>
      </c>
      <c r="N14" s="294"/>
      <c r="O14" s="294"/>
      <c r="P14" s="294"/>
      <c r="Q14" s="295"/>
      <c r="R14" s="166"/>
      <c r="T14" s="165"/>
      <c r="U14" s="296" t="str">
        <f>Súmula!S18</f>
        <v>SÍRIO</v>
      </c>
      <c r="V14" s="297"/>
      <c r="W14" s="297"/>
      <c r="X14" s="297"/>
      <c r="Y14" s="298"/>
      <c r="Z14" s="169"/>
      <c r="AA14" s="170"/>
      <c r="AB14" s="171" t="s">
        <v>0</v>
      </c>
      <c r="AC14" s="170"/>
      <c r="AD14" s="167"/>
      <c r="AE14" s="293" t="str">
        <f>Súmula!AA18</f>
        <v>ZANELLA</v>
      </c>
      <c r="AF14" s="294"/>
      <c r="AG14" s="294"/>
      <c r="AH14" s="294"/>
      <c r="AI14" s="295"/>
      <c r="AJ14" s="166"/>
    </row>
    <row r="15" spans="2:36" ht="20.100000000000001" customHeight="1" x14ac:dyDescent="0.25">
      <c r="B15" s="165"/>
      <c r="C15" s="172"/>
      <c r="D15" s="172"/>
      <c r="E15" s="173"/>
      <c r="F15" s="172"/>
      <c r="G15" s="172"/>
      <c r="H15" s="169"/>
      <c r="I15" s="167"/>
      <c r="J15" s="169"/>
      <c r="K15" s="167"/>
      <c r="L15" s="167"/>
      <c r="M15" s="172"/>
      <c r="N15" s="172"/>
      <c r="O15" s="172"/>
      <c r="P15" s="172"/>
      <c r="Q15" s="172"/>
      <c r="R15" s="166"/>
      <c r="T15" s="165"/>
      <c r="U15" s="172"/>
      <c r="V15" s="172"/>
      <c r="W15" s="173"/>
      <c r="X15" s="172"/>
      <c r="Y15" s="172"/>
      <c r="Z15" s="169"/>
      <c r="AA15" s="167"/>
      <c r="AB15" s="169"/>
      <c r="AC15" s="167"/>
      <c r="AD15" s="167"/>
      <c r="AE15" s="172"/>
      <c r="AF15" s="172"/>
      <c r="AG15" s="172"/>
      <c r="AH15" s="172"/>
      <c r="AI15" s="172"/>
      <c r="AJ15" s="166"/>
    </row>
    <row r="16" spans="2:36" ht="20.100000000000001" customHeight="1" x14ac:dyDescent="0.25">
      <c r="B16" s="165"/>
      <c r="C16" s="172"/>
      <c r="D16" s="172"/>
      <c r="E16" s="173"/>
      <c r="F16" s="172"/>
      <c r="G16" s="172"/>
      <c r="H16" s="169"/>
      <c r="I16" s="167"/>
      <c r="J16" s="169"/>
      <c r="K16" s="167"/>
      <c r="L16" s="167"/>
      <c r="M16" s="172"/>
      <c r="N16" s="172"/>
      <c r="O16" s="172"/>
      <c r="P16" s="172"/>
      <c r="Q16" s="172"/>
      <c r="R16" s="166"/>
      <c r="T16" s="165"/>
      <c r="U16" s="172"/>
      <c r="V16" s="172"/>
      <c r="W16" s="173"/>
      <c r="X16" s="172"/>
      <c r="Y16" s="172"/>
      <c r="Z16" s="169"/>
      <c r="AA16" s="167"/>
      <c r="AB16" s="169"/>
      <c r="AC16" s="167"/>
      <c r="AD16" s="167"/>
      <c r="AE16" s="172"/>
      <c r="AF16" s="172"/>
      <c r="AG16" s="172"/>
      <c r="AH16" s="172"/>
      <c r="AI16" s="172"/>
      <c r="AJ16" s="166"/>
    </row>
    <row r="17" spans="2:37" ht="20.100000000000001" customHeight="1" x14ac:dyDescent="0.25">
      <c r="B17" s="165"/>
      <c r="C17" s="174"/>
      <c r="D17" s="174"/>
      <c r="E17" s="175"/>
      <c r="F17" s="174"/>
      <c r="G17" s="174"/>
      <c r="H17" s="169"/>
      <c r="I17" s="167"/>
      <c r="J17" s="169"/>
      <c r="K17" s="167"/>
      <c r="L17" s="167"/>
      <c r="M17" s="174"/>
      <c r="N17" s="174"/>
      <c r="O17" s="174"/>
      <c r="P17" s="174"/>
      <c r="Q17" s="174"/>
      <c r="R17" s="166"/>
      <c r="T17" s="165"/>
      <c r="U17" s="174"/>
      <c r="V17" s="174"/>
      <c r="W17" s="175"/>
      <c r="X17" s="174"/>
      <c r="Y17" s="174"/>
      <c r="Z17" s="169"/>
      <c r="AA17" s="167"/>
      <c r="AB17" s="169"/>
      <c r="AC17" s="167"/>
      <c r="AD17" s="167"/>
      <c r="AE17" s="174"/>
      <c r="AF17" s="174"/>
      <c r="AG17" s="174"/>
      <c r="AH17" s="174"/>
      <c r="AI17" s="174"/>
      <c r="AJ17" s="166"/>
    </row>
    <row r="18" spans="2:37" ht="9" customHeight="1" thickBot="1" x14ac:dyDescent="0.3">
      <c r="B18" s="176"/>
      <c r="C18" s="177"/>
      <c r="D18" s="177"/>
      <c r="E18" s="178"/>
      <c r="F18" s="177"/>
      <c r="G18" s="177"/>
      <c r="H18" s="178"/>
      <c r="I18" s="177"/>
      <c r="J18" s="178"/>
      <c r="K18" s="177"/>
      <c r="L18" s="177"/>
      <c r="M18" s="177"/>
      <c r="N18" s="177"/>
      <c r="O18" s="177"/>
      <c r="P18" s="177"/>
      <c r="Q18" s="177"/>
      <c r="R18" s="179"/>
      <c r="T18" s="176"/>
      <c r="U18" s="177"/>
      <c r="V18" s="177"/>
      <c r="W18" s="178"/>
      <c r="X18" s="177"/>
      <c r="Y18" s="177"/>
      <c r="Z18" s="178"/>
      <c r="AA18" s="177"/>
      <c r="AB18" s="178"/>
      <c r="AC18" s="177"/>
      <c r="AD18" s="177"/>
      <c r="AE18" s="177"/>
      <c r="AF18" s="177"/>
      <c r="AG18" s="177"/>
      <c r="AH18" s="177"/>
      <c r="AI18" s="177"/>
      <c r="AJ18" s="179"/>
    </row>
    <row r="19" spans="2:37" ht="15" customHeight="1" thickBot="1" x14ac:dyDescent="0.3"/>
    <row r="20" spans="2:37" ht="6" customHeight="1" x14ac:dyDescent="0.25">
      <c r="B20" s="161"/>
      <c r="C20" s="162"/>
      <c r="D20" s="162"/>
      <c r="E20" s="163"/>
      <c r="F20" s="162"/>
      <c r="G20" s="162"/>
      <c r="H20" s="163"/>
      <c r="I20" s="162"/>
      <c r="J20" s="163"/>
      <c r="K20" s="162"/>
      <c r="L20" s="162"/>
      <c r="M20" s="162"/>
      <c r="N20" s="162"/>
      <c r="O20" s="162"/>
      <c r="P20" s="162"/>
      <c r="Q20" s="162"/>
      <c r="R20" s="164"/>
      <c r="T20" s="167"/>
      <c r="U20" s="167"/>
      <c r="V20" s="167"/>
      <c r="W20" s="169"/>
      <c r="X20" s="167"/>
      <c r="Y20" s="167"/>
      <c r="Z20" s="169"/>
      <c r="AA20" s="167"/>
      <c r="AB20" s="169"/>
      <c r="AC20" s="167"/>
      <c r="AD20" s="167"/>
      <c r="AE20" s="167"/>
      <c r="AF20" s="167"/>
      <c r="AG20" s="167"/>
      <c r="AH20" s="167"/>
      <c r="AI20" s="167"/>
      <c r="AJ20" s="167"/>
      <c r="AK20" s="167"/>
    </row>
    <row r="21" spans="2:37" ht="12.75" customHeight="1" x14ac:dyDescent="0.25">
      <c r="B21" s="165"/>
      <c r="C21" s="289" t="str">
        <f>C3</f>
        <v>Federação Paulista de Futebol de Mesa - Litovale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1"/>
      <c r="R21" s="166"/>
      <c r="T21" s="167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167"/>
      <c r="AK21" s="167"/>
    </row>
    <row r="22" spans="2:37" ht="14.25" customHeight="1" thickBot="1" x14ac:dyDescent="0.3">
      <c r="B22" s="165"/>
      <c r="C22" s="167"/>
      <c r="D22" s="168" t="s">
        <v>92</v>
      </c>
      <c r="E22" s="169">
        <v>2</v>
      </c>
      <c r="F22" s="167"/>
      <c r="G22" s="167"/>
      <c r="H22" s="169"/>
      <c r="I22" s="167"/>
      <c r="J22" s="169" t="str">
        <f>J4</f>
        <v>3ª Rodada</v>
      </c>
      <c r="K22" s="167"/>
      <c r="L22" s="167"/>
      <c r="M22" s="167"/>
      <c r="N22" s="167"/>
      <c r="O22" s="167"/>
      <c r="P22" s="167"/>
      <c r="Q22" s="167"/>
      <c r="R22" s="166"/>
      <c r="T22" s="167"/>
      <c r="U22" s="167"/>
      <c r="V22" s="168"/>
      <c r="W22" s="169"/>
      <c r="X22" s="167"/>
      <c r="Y22" s="167"/>
      <c r="Z22" s="169"/>
      <c r="AA22" s="167"/>
      <c r="AB22" s="169"/>
      <c r="AC22" s="167"/>
      <c r="AD22" s="167"/>
      <c r="AE22" s="167"/>
      <c r="AF22" s="167"/>
      <c r="AG22" s="167"/>
      <c r="AH22" s="167"/>
      <c r="AI22" s="167"/>
      <c r="AJ22" s="167"/>
      <c r="AK22" s="167"/>
    </row>
    <row r="23" spans="2:37" ht="22.5" customHeight="1" thickBot="1" x14ac:dyDescent="0.3">
      <c r="B23" s="165"/>
      <c r="C23" s="296" t="str">
        <f>Súmula!S21</f>
        <v>Rodrigo Giovanetti</v>
      </c>
      <c r="D23" s="297"/>
      <c r="E23" s="297"/>
      <c r="F23" s="297"/>
      <c r="G23" s="298"/>
      <c r="H23" s="169"/>
      <c r="I23" s="170"/>
      <c r="J23" s="171" t="s">
        <v>0</v>
      </c>
      <c r="K23" s="170"/>
      <c r="L23" s="167"/>
      <c r="M23" s="293" t="str">
        <f>Súmula!AA21</f>
        <v>NORBERTO</v>
      </c>
      <c r="N23" s="294"/>
      <c r="O23" s="294"/>
      <c r="P23" s="294"/>
      <c r="Q23" s="295"/>
      <c r="R23" s="166"/>
      <c r="T23" s="167"/>
      <c r="U23" s="168"/>
      <c r="V23" s="168"/>
      <c r="W23" s="169"/>
      <c r="X23" s="168"/>
      <c r="Y23" s="168"/>
      <c r="Z23" s="169"/>
      <c r="AA23" s="167"/>
      <c r="AB23" s="171"/>
      <c r="AC23" s="167"/>
      <c r="AD23" s="167"/>
      <c r="AE23" s="181"/>
      <c r="AF23" s="181"/>
      <c r="AG23" s="181"/>
      <c r="AH23" s="181"/>
      <c r="AI23" s="181"/>
      <c r="AJ23" s="167"/>
      <c r="AK23" s="167"/>
    </row>
    <row r="24" spans="2:37" ht="20.100000000000001" customHeight="1" x14ac:dyDescent="0.25">
      <c r="B24" s="165"/>
      <c r="C24" s="172"/>
      <c r="D24" s="172"/>
      <c r="E24" s="173"/>
      <c r="F24" s="172"/>
      <c r="G24" s="172"/>
      <c r="H24" s="169"/>
      <c r="I24" s="167"/>
      <c r="J24" s="169"/>
      <c r="K24" s="167"/>
      <c r="L24" s="167"/>
      <c r="M24" s="172"/>
      <c r="N24" s="172"/>
      <c r="O24" s="172"/>
      <c r="P24" s="172"/>
      <c r="Q24" s="172"/>
      <c r="R24" s="166"/>
      <c r="T24" s="167"/>
      <c r="U24" s="167"/>
      <c r="V24" s="167"/>
      <c r="W24" s="169"/>
      <c r="X24" s="167"/>
      <c r="Y24" s="167"/>
      <c r="Z24" s="169"/>
      <c r="AA24" s="167"/>
      <c r="AB24" s="169"/>
      <c r="AC24" s="167"/>
      <c r="AD24" s="167"/>
      <c r="AE24" s="167"/>
      <c r="AF24" s="167"/>
      <c r="AG24" s="167"/>
      <c r="AH24" s="167"/>
      <c r="AI24" s="167"/>
      <c r="AJ24" s="167"/>
      <c r="AK24" s="167"/>
    </row>
    <row r="25" spans="2:37" ht="20.100000000000001" customHeight="1" x14ac:dyDescent="0.25">
      <c r="B25" s="165"/>
      <c r="C25" s="172"/>
      <c r="D25" s="172"/>
      <c r="E25" s="173"/>
      <c r="F25" s="172"/>
      <c r="G25" s="172"/>
      <c r="H25" s="169"/>
      <c r="I25" s="167"/>
      <c r="J25" s="169"/>
      <c r="K25" s="167"/>
      <c r="L25" s="167"/>
      <c r="M25" s="172"/>
      <c r="N25" s="172"/>
      <c r="O25" s="172"/>
      <c r="P25" s="172"/>
      <c r="Q25" s="172"/>
      <c r="R25" s="166"/>
      <c r="T25" s="167"/>
      <c r="U25" s="167"/>
      <c r="V25" s="167"/>
      <c r="W25" s="169"/>
      <c r="X25" s="167"/>
      <c r="Y25" s="167"/>
      <c r="Z25" s="169"/>
      <c r="AA25" s="167"/>
      <c r="AB25" s="169"/>
      <c r="AC25" s="167"/>
      <c r="AD25" s="167"/>
      <c r="AE25" s="167"/>
      <c r="AF25" s="167"/>
      <c r="AG25" s="167"/>
      <c r="AH25" s="167"/>
      <c r="AI25" s="167"/>
      <c r="AJ25" s="167"/>
      <c r="AK25" s="167"/>
    </row>
    <row r="26" spans="2:37" ht="20.100000000000001" customHeight="1" x14ac:dyDescent="0.25">
      <c r="B26" s="165"/>
      <c r="C26" s="174"/>
      <c r="D26" s="174"/>
      <c r="E26" s="175"/>
      <c r="F26" s="174"/>
      <c r="G26" s="174"/>
      <c r="H26" s="169"/>
      <c r="I26" s="167"/>
      <c r="J26" s="169"/>
      <c r="K26" s="167"/>
      <c r="L26" s="167"/>
      <c r="M26" s="174"/>
      <c r="N26" s="174"/>
      <c r="O26" s="174"/>
      <c r="P26" s="174"/>
      <c r="Q26" s="174"/>
      <c r="R26" s="166"/>
      <c r="T26" s="167"/>
      <c r="U26" s="167"/>
      <c r="V26" s="167"/>
      <c r="W26" s="169"/>
      <c r="X26" s="167"/>
      <c r="Y26" s="167"/>
      <c r="Z26" s="169"/>
      <c r="AA26" s="167"/>
      <c r="AB26" s="169"/>
      <c r="AC26" s="167"/>
      <c r="AD26" s="167"/>
      <c r="AE26" s="167"/>
      <c r="AF26" s="167"/>
      <c r="AG26" s="167"/>
      <c r="AH26" s="167"/>
      <c r="AI26" s="167"/>
      <c r="AJ26" s="167"/>
      <c r="AK26" s="167"/>
    </row>
    <row r="27" spans="2:37" ht="9" customHeight="1" thickBot="1" x14ac:dyDescent="0.3">
      <c r="B27" s="176"/>
      <c r="C27" s="177"/>
      <c r="D27" s="177"/>
      <c r="E27" s="178"/>
      <c r="F27" s="177"/>
      <c r="G27" s="177"/>
      <c r="H27" s="178"/>
      <c r="I27" s="177"/>
      <c r="J27" s="178"/>
      <c r="K27" s="177"/>
      <c r="L27" s="177"/>
      <c r="M27" s="177"/>
      <c r="N27" s="177"/>
      <c r="O27" s="177"/>
      <c r="P27" s="177"/>
      <c r="Q27" s="177"/>
      <c r="R27" s="179"/>
      <c r="T27" s="167"/>
      <c r="U27" s="167"/>
      <c r="V27" s="167"/>
      <c r="W27" s="169"/>
      <c r="X27" s="167"/>
      <c r="Y27" s="167"/>
      <c r="Z27" s="169"/>
      <c r="AA27" s="167"/>
      <c r="AB27" s="169"/>
      <c r="AC27" s="167"/>
      <c r="AD27" s="167"/>
      <c r="AE27" s="167"/>
      <c r="AF27" s="167"/>
      <c r="AG27" s="167"/>
      <c r="AH27" s="167"/>
      <c r="AI27" s="167"/>
      <c r="AJ27" s="167"/>
      <c r="AK27" s="167"/>
    </row>
    <row r="28" spans="2:37" ht="15" customHeight="1" x14ac:dyDescent="0.25"/>
  </sheetData>
  <mergeCells count="16">
    <mergeCell ref="C3:Q3"/>
    <mergeCell ref="U3:AI3"/>
    <mergeCell ref="C5:G5"/>
    <mergeCell ref="M5:Q5"/>
    <mergeCell ref="U5:Y5"/>
    <mergeCell ref="AE5:AI5"/>
    <mergeCell ref="C21:Q21"/>
    <mergeCell ref="U21:AI21"/>
    <mergeCell ref="C23:G23"/>
    <mergeCell ref="M23:Q23"/>
    <mergeCell ref="C12:Q12"/>
    <mergeCell ref="U12:AI12"/>
    <mergeCell ref="C14:G14"/>
    <mergeCell ref="M14:Q14"/>
    <mergeCell ref="U14:Y14"/>
    <mergeCell ref="AE14:AI14"/>
  </mergeCells>
  <pageMargins left="0.47244094488188981" right="0.27559055118110237" top="0.59055118110236227" bottom="0.98425196850393704" header="0.27559055118110237" footer="0.27559055118110237"/>
  <pageSetup paperSize="9" scale="87" orientation="portrait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5AE8-68BB-4ECB-8DFB-E44B09C1EB4F}">
  <dimension ref="A1:AK28"/>
  <sheetViews>
    <sheetView showGridLines="0" zoomScale="90" zoomScaleNormal="90" workbookViewId="0">
      <selection activeCell="C4" sqref="C4"/>
    </sheetView>
  </sheetViews>
  <sheetFormatPr defaultRowHeight="12.75" x14ac:dyDescent="0.25"/>
  <cols>
    <col min="1" max="1" width="0.7109375" style="159" customWidth="1"/>
    <col min="2" max="2" width="2.140625" style="159" customWidth="1"/>
    <col min="3" max="4" width="3.5703125" style="159" customWidth="1"/>
    <col min="5" max="5" width="3.5703125" style="160" customWidth="1"/>
    <col min="6" max="7" width="3.5703125" style="159" customWidth="1"/>
    <col min="8" max="8" width="1" style="160" customWidth="1"/>
    <col min="9" max="9" width="3.7109375" style="159" customWidth="1"/>
    <col min="10" max="10" width="2" style="160" customWidth="1"/>
    <col min="11" max="11" width="3.7109375" style="159" customWidth="1"/>
    <col min="12" max="12" width="1" style="159" customWidth="1"/>
    <col min="13" max="17" width="3.5703125" style="159" customWidth="1"/>
    <col min="18" max="18" width="2.140625" style="159" customWidth="1"/>
    <col min="19" max="19" width="6.28515625" style="159" customWidth="1"/>
    <col min="20" max="20" width="2.140625" style="159" customWidth="1"/>
    <col min="21" max="22" width="3.5703125" style="159" customWidth="1"/>
    <col min="23" max="23" width="3.5703125" style="160" customWidth="1"/>
    <col min="24" max="25" width="3.5703125" style="159" customWidth="1"/>
    <col min="26" max="26" width="1" style="159" customWidth="1"/>
    <col min="27" max="27" width="3.7109375" style="159" customWidth="1"/>
    <col min="28" max="28" width="2" style="160" customWidth="1"/>
    <col min="29" max="29" width="3.7109375" style="159" customWidth="1"/>
    <col min="30" max="30" width="1" style="159" customWidth="1"/>
    <col min="31" max="35" width="3.5703125" style="159" customWidth="1"/>
    <col min="36" max="36" width="2.140625" style="159" customWidth="1"/>
    <col min="37" max="37" width="9.140625" style="159"/>
    <col min="38" max="16384" width="9.140625" style="180"/>
  </cols>
  <sheetData>
    <row r="1" spans="2:36" ht="15" customHeight="1" thickBot="1" x14ac:dyDescent="0.3"/>
    <row r="2" spans="2:36" ht="6" customHeight="1" x14ac:dyDescent="0.25">
      <c r="B2" s="161"/>
      <c r="C2" s="162"/>
      <c r="D2" s="162"/>
      <c r="E2" s="163"/>
      <c r="F2" s="162"/>
      <c r="G2" s="162"/>
      <c r="H2" s="163"/>
      <c r="I2" s="162"/>
      <c r="J2" s="163"/>
      <c r="K2" s="162"/>
      <c r="L2" s="162"/>
      <c r="M2" s="162"/>
      <c r="N2" s="162"/>
      <c r="O2" s="162"/>
      <c r="P2" s="162"/>
      <c r="Q2" s="162"/>
      <c r="R2" s="164"/>
      <c r="T2" s="161"/>
      <c r="U2" s="162"/>
      <c r="V2" s="162"/>
      <c r="W2" s="163"/>
      <c r="X2" s="162"/>
      <c r="Y2" s="162"/>
      <c r="Z2" s="163"/>
      <c r="AA2" s="162"/>
      <c r="AB2" s="163"/>
      <c r="AC2" s="162"/>
      <c r="AD2" s="162"/>
      <c r="AE2" s="162"/>
      <c r="AF2" s="162"/>
      <c r="AG2" s="162"/>
      <c r="AH2" s="162"/>
      <c r="AI2" s="162"/>
      <c r="AJ2" s="164"/>
    </row>
    <row r="3" spans="2:36" ht="12.75" customHeight="1" x14ac:dyDescent="0.25">
      <c r="B3" s="165"/>
      <c r="C3" s="289" t="s">
        <v>97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166"/>
      <c r="T3" s="165"/>
      <c r="U3" s="289" t="str">
        <f>C3</f>
        <v>Federação Paulista de Futebol de Mesa - Litovale</v>
      </c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1"/>
      <c r="AJ3" s="166"/>
    </row>
    <row r="4" spans="2:36" ht="14.25" customHeight="1" thickBot="1" x14ac:dyDescent="0.3">
      <c r="B4" s="165"/>
      <c r="C4" s="167"/>
      <c r="D4" s="168" t="s">
        <v>92</v>
      </c>
      <c r="E4" s="169">
        <v>4</v>
      </c>
      <c r="F4" s="167"/>
      <c r="G4" s="167"/>
      <c r="H4" s="169"/>
      <c r="I4" s="167"/>
      <c r="J4" s="169" t="s">
        <v>95</v>
      </c>
      <c r="K4" s="167"/>
      <c r="L4" s="167"/>
      <c r="M4" s="167"/>
      <c r="N4" s="167"/>
      <c r="O4" s="167"/>
      <c r="P4" s="167"/>
      <c r="Q4" s="167"/>
      <c r="R4" s="166"/>
      <c r="T4" s="165"/>
      <c r="U4" s="167"/>
      <c r="V4" s="168" t="s">
        <v>92</v>
      </c>
      <c r="W4" s="169">
        <v>5</v>
      </c>
      <c r="X4" s="167"/>
      <c r="Y4" s="167"/>
      <c r="Z4" s="169"/>
      <c r="AA4" s="167"/>
      <c r="AB4" s="169" t="str">
        <f>J4</f>
        <v>4ª Rodada</v>
      </c>
      <c r="AC4" s="167"/>
      <c r="AD4" s="167"/>
      <c r="AE4" s="167"/>
      <c r="AF4" s="167"/>
      <c r="AG4" s="167"/>
      <c r="AH4" s="167"/>
      <c r="AI4" s="167"/>
      <c r="AJ4" s="166"/>
    </row>
    <row r="5" spans="2:36" ht="22.5" customHeight="1" thickBot="1" x14ac:dyDescent="0.3">
      <c r="B5" s="165"/>
      <c r="C5" s="296" t="str">
        <f>Súmula!AB9</f>
        <v>MARCELO MARTINS</v>
      </c>
      <c r="D5" s="297"/>
      <c r="E5" s="297"/>
      <c r="F5" s="297"/>
      <c r="G5" s="298"/>
      <c r="H5" s="169"/>
      <c r="I5" s="170"/>
      <c r="J5" s="171" t="s">
        <v>0</v>
      </c>
      <c r="K5" s="170"/>
      <c r="L5" s="167"/>
      <c r="M5" s="293" t="str">
        <f>Súmula!AJ9</f>
        <v>NORBERTO</v>
      </c>
      <c r="N5" s="294"/>
      <c r="O5" s="294"/>
      <c r="P5" s="294"/>
      <c r="Q5" s="295"/>
      <c r="R5" s="166"/>
      <c r="T5" s="165"/>
      <c r="U5" s="296" t="str">
        <f>Súmula!AB12</f>
        <v>Fraga</v>
      </c>
      <c r="V5" s="297"/>
      <c r="W5" s="297"/>
      <c r="X5" s="297"/>
      <c r="Y5" s="298"/>
      <c r="Z5" s="169"/>
      <c r="AA5" s="170"/>
      <c r="AB5" s="171" t="s">
        <v>0</v>
      </c>
      <c r="AC5" s="170"/>
      <c r="AD5" s="167"/>
      <c r="AE5" s="293" t="str">
        <f>Súmula!AJ12</f>
        <v>MARCÃO DIAS</v>
      </c>
      <c r="AF5" s="294"/>
      <c r="AG5" s="294"/>
      <c r="AH5" s="294"/>
      <c r="AI5" s="295"/>
      <c r="AJ5" s="166"/>
    </row>
    <row r="6" spans="2:36" ht="20.100000000000001" customHeight="1" x14ac:dyDescent="0.25">
      <c r="B6" s="165"/>
      <c r="C6" s="172"/>
      <c r="D6" s="172"/>
      <c r="E6" s="173"/>
      <c r="F6" s="172"/>
      <c r="G6" s="172"/>
      <c r="H6" s="169"/>
      <c r="I6" s="167"/>
      <c r="J6" s="169"/>
      <c r="K6" s="167"/>
      <c r="L6" s="167"/>
      <c r="M6" s="172"/>
      <c r="N6" s="172"/>
      <c r="O6" s="172"/>
      <c r="P6" s="172"/>
      <c r="Q6" s="172"/>
      <c r="R6" s="166"/>
      <c r="T6" s="165"/>
      <c r="U6" s="172"/>
      <c r="V6" s="172"/>
      <c r="W6" s="173"/>
      <c r="X6" s="172"/>
      <c r="Y6" s="172"/>
      <c r="Z6" s="169"/>
      <c r="AA6" s="167"/>
      <c r="AB6" s="169"/>
      <c r="AC6" s="167"/>
      <c r="AD6" s="167"/>
      <c r="AE6" s="172"/>
      <c r="AF6" s="172"/>
      <c r="AG6" s="172"/>
      <c r="AH6" s="172"/>
      <c r="AI6" s="172"/>
      <c r="AJ6" s="166"/>
    </row>
    <row r="7" spans="2:36" ht="20.100000000000001" customHeight="1" x14ac:dyDescent="0.25">
      <c r="B7" s="165"/>
      <c r="C7" s="172"/>
      <c r="D7" s="172"/>
      <c r="E7" s="173"/>
      <c r="F7" s="172"/>
      <c r="G7" s="172"/>
      <c r="H7" s="169"/>
      <c r="I7" s="167"/>
      <c r="J7" s="169"/>
      <c r="K7" s="167"/>
      <c r="L7" s="167"/>
      <c r="M7" s="172"/>
      <c r="N7" s="172"/>
      <c r="O7" s="172"/>
      <c r="P7" s="172"/>
      <c r="Q7" s="172"/>
      <c r="R7" s="166"/>
      <c r="T7" s="165"/>
      <c r="U7" s="172"/>
      <c r="V7" s="172"/>
      <c r="W7" s="173"/>
      <c r="X7" s="172"/>
      <c r="Y7" s="172"/>
      <c r="Z7" s="169"/>
      <c r="AA7" s="167"/>
      <c r="AB7" s="169"/>
      <c r="AC7" s="167"/>
      <c r="AD7" s="167"/>
      <c r="AE7" s="172"/>
      <c r="AF7" s="172"/>
      <c r="AG7" s="172"/>
      <c r="AH7" s="172"/>
      <c r="AI7" s="172"/>
      <c r="AJ7" s="166"/>
    </row>
    <row r="8" spans="2:36" ht="20.100000000000001" customHeight="1" x14ac:dyDescent="0.25">
      <c r="B8" s="165"/>
      <c r="C8" s="174"/>
      <c r="D8" s="174"/>
      <c r="E8" s="175"/>
      <c r="F8" s="174"/>
      <c r="G8" s="174"/>
      <c r="H8" s="169"/>
      <c r="I8" s="167"/>
      <c r="J8" s="169"/>
      <c r="K8" s="167"/>
      <c r="L8" s="167"/>
      <c r="M8" s="174"/>
      <c r="N8" s="174"/>
      <c r="O8" s="174"/>
      <c r="P8" s="174"/>
      <c r="Q8" s="174"/>
      <c r="R8" s="166"/>
      <c r="T8" s="165"/>
      <c r="U8" s="174"/>
      <c r="V8" s="174"/>
      <c r="W8" s="175"/>
      <c r="X8" s="174"/>
      <c r="Y8" s="174"/>
      <c r="Z8" s="169"/>
      <c r="AA8" s="167"/>
      <c r="AB8" s="169"/>
      <c r="AC8" s="167"/>
      <c r="AD8" s="167"/>
      <c r="AE8" s="174"/>
      <c r="AF8" s="174"/>
      <c r="AG8" s="174"/>
      <c r="AH8" s="174"/>
      <c r="AI8" s="174"/>
      <c r="AJ8" s="166"/>
    </row>
    <row r="9" spans="2:36" ht="9" customHeight="1" thickBot="1" x14ac:dyDescent="0.3">
      <c r="B9" s="176"/>
      <c r="C9" s="177"/>
      <c r="D9" s="177"/>
      <c r="E9" s="178"/>
      <c r="F9" s="177"/>
      <c r="G9" s="177"/>
      <c r="H9" s="178"/>
      <c r="I9" s="177"/>
      <c r="J9" s="178"/>
      <c r="K9" s="177"/>
      <c r="L9" s="177"/>
      <c r="M9" s="177"/>
      <c r="N9" s="177"/>
      <c r="O9" s="177"/>
      <c r="P9" s="177"/>
      <c r="Q9" s="177"/>
      <c r="R9" s="179"/>
      <c r="T9" s="176"/>
      <c r="U9" s="177"/>
      <c r="V9" s="177"/>
      <c r="W9" s="178"/>
      <c r="X9" s="177"/>
      <c r="Y9" s="177"/>
      <c r="Z9" s="178"/>
      <c r="AA9" s="177"/>
      <c r="AB9" s="178"/>
      <c r="AC9" s="177"/>
      <c r="AD9" s="177"/>
      <c r="AE9" s="177"/>
      <c r="AF9" s="177"/>
      <c r="AG9" s="177"/>
      <c r="AH9" s="177"/>
      <c r="AI9" s="177"/>
      <c r="AJ9" s="179"/>
    </row>
    <row r="10" spans="2:36" ht="15" customHeight="1" thickBot="1" x14ac:dyDescent="0.3"/>
    <row r="11" spans="2:36" ht="6" customHeight="1" x14ac:dyDescent="0.25">
      <c r="B11" s="161"/>
      <c r="C11" s="162"/>
      <c r="D11" s="162"/>
      <c r="E11" s="163"/>
      <c r="F11" s="162"/>
      <c r="G11" s="162"/>
      <c r="H11" s="163"/>
      <c r="I11" s="162"/>
      <c r="J11" s="163"/>
      <c r="K11" s="162"/>
      <c r="L11" s="162"/>
      <c r="M11" s="162"/>
      <c r="N11" s="162"/>
      <c r="O11" s="162"/>
      <c r="P11" s="162"/>
      <c r="Q11" s="162"/>
      <c r="R11" s="164"/>
      <c r="T11" s="161"/>
      <c r="U11" s="162"/>
      <c r="V11" s="162"/>
      <c r="W11" s="163"/>
      <c r="X11" s="162"/>
      <c r="Y11" s="162"/>
      <c r="Z11" s="163"/>
      <c r="AA11" s="162"/>
      <c r="AB11" s="163"/>
      <c r="AC11" s="162"/>
      <c r="AD11" s="162"/>
      <c r="AE11" s="162"/>
      <c r="AF11" s="162"/>
      <c r="AG11" s="162"/>
      <c r="AH11" s="162"/>
      <c r="AI11" s="162"/>
      <c r="AJ11" s="164"/>
    </row>
    <row r="12" spans="2:36" ht="12.75" customHeight="1" x14ac:dyDescent="0.25">
      <c r="B12" s="165"/>
      <c r="C12" s="289" t="str">
        <f>C3</f>
        <v>Federação Paulista de Futebol de Mesa - Litovale</v>
      </c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1"/>
      <c r="R12" s="166"/>
      <c r="T12" s="165"/>
      <c r="U12" s="289" t="str">
        <f>C12</f>
        <v>Federação Paulista de Futebol de Mesa - Litovale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  <c r="AJ12" s="166"/>
    </row>
    <row r="13" spans="2:36" ht="14.25" customHeight="1" thickBot="1" x14ac:dyDescent="0.3">
      <c r="B13" s="165"/>
      <c r="C13" s="167"/>
      <c r="D13" s="168" t="s">
        <v>92</v>
      </c>
      <c r="E13" s="169">
        <v>1</v>
      </c>
      <c r="F13" s="167"/>
      <c r="G13" s="167"/>
      <c r="H13" s="169"/>
      <c r="I13" s="167"/>
      <c r="J13" s="169" t="str">
        <f>J4</f>
        <v>4ª Rodada</v>
      </c>
      <c r="K13" s="167"/>
      <c r="L13" s="167"/>
      <c r="M13" s="167"/>
      <c r="N13" s="167"/>
      <c r="O13" s="167"/>
      <c r="P13" s="167"/>
      <c r="Q13" s="167"/>
      <c r="R13" s="166"/>
      <c r="T13" s="165"/>
      <c r="U13" s="167"/>
      <c r="V13" s="168" t="s">
        <v>92</v>
      </c>
      <c r="W13" s="169">
        <v>2</v>
      </c>
      <c r="X13" s="167"/>
      <c r="Y13" s="167"/>
      <c r="Z13" s="169"/>
      <c r="AA13" s="167"/>
      <c r="AB13" s="169" t="str">
        <f>J4</f>
        <v>4ª Rodada</v>
      </c>
      <c r="AC13" s="167"/>
      <c r="AD13" s="167"/>
      <c r="AE13" s="167"/>
      <c r="AF13" s="167"/>
      <c r="AG13" s="167"/>
      <c r="AH13" s="167"/>
      <c r="AI13" s="167"/>
      <c r="AJ13" s="166"/>
    </row>
    <row r="14" spans="2:36" ht="22.5" customHeight="1" thickBot="1" x14ac:dyDescent="0.3">
      <c r="B14" s="165"/>
      <c r="C14" s="296" t="str">
        <f>Súmula!AB15</f>
        <v>TONNIL</v>
      </c>
      <c r="D14" s="297"/>
      <c r="E14" s="297"/>
      <c r="F14" s="297"/>
      <c r="G14" s="298"/>
      <c r="H14" s="169"/>
      <c r="I14" s="170"/>
      <c r="J14" s="171" t="s">
        <v>0</v>
      </c>
      <c r="K14" s="170"/>
      <c r="L14" s="167"/>
      <c r="M14" s="293" t="str">
        <f>Súmula!AJ15</f>
        <v>MARCIO COSTA</v>
      </c>
      <c r="N14" s="294"/>
      <c r="O14" s="294"/>
      <c r="P14" s="294"/>
      <c r="Q14" s="295"/>
      <c r="R14" s="166"/>
      <c r="T14" s="165"/>
      <c r="U14" s="296" t="str">
        <f>Súmula!AB18</f>
        <v>SÍRIO</v>
      </c>
      <c r="V14" s="297"/>
      <c r="W14" s="297"/>
      <c r="X14" s="297"/>
      <c r="Y14" s="298"/>
      <c r="Z14" s="169"/>
      <c r="AA14" s="170"/>
      <c r="AB14" s="171" t="s">
        <v>0</v>
      </c>
      <c r="AC14" s="170"/>
      <c r="AD14" s="167"/>
      <c r="AE14" s="293" t="str">
        <f>Súmula!AJ18</f>
        <v>LIRA</v>
      </c>
      <c r="AF14" s="294"/>
      <c r="AG14" s="294"/>
      <c r="AH14" s="294"/>
      <c r="AI14" s="295"/>
      <c r="AJ14" s="166"/>
    </row>
    <row r="15" spans="2:36" ht="20.100000000000001" customHeight="1" x14ac:dyDescent="0.25">
      <c r="B15" s="165"/>
      <c r="C15" s="172"/>
      <c r="D15" s="172"/>
      <c r="E15" s="173"/>
      <c r="F15" s="172"/>
      <c r="G15" s="172"/>
      <c r="H15" s="169"/>
      <c r="I15" s="167"/>
      <c r="J15" s="169"/>
      <c r="K15" s="167"/>
      <c r="L15" s="167"/>
      <c r="M15" s="172"/>
      <c r="N15" s="172"/>
      <c r="O15" s="172"/>
      <c r="P15" s="172"/>
      <c r="Q15" s="172"/>
      <c r="R15" s="166"/>
      <c r="T15" s="165"/>
      <c r="U15" s="172"/>
      <c r="V15" s="172"/>
      <c r="W15" s="173"/>
      <c r="X15" s="172"/>
      <c r="Y15" s="172"/>
      <c r="Z15" s="169"/>
      <c r="AA15" s="167"/>
      <c r="AB15" s="169"/>
      <c r="AC15" s="167"/>
      <c r="AD15" s="167"/>
      <c r="AE15" s="172"/>
      <c r="AF15" s="172"/>
      <c r="AG15" s="172"/>
      <c r="AH15" s="172"/>
      <c r="AI15" s="172"/>
      <c r="AJ15" s="166"/>
    </row>
    <row r="16" spans="2:36" ht="20.100000000000001" customHeight="1" x14ac:dyDescent="0.25">
      <c r="B16" s="165"/>
      <c r="C16" s="172"/>
      <c r="D16" s="172"/>
      <c r="E16" s="173"/>
      <c r="F16" s="172"/>
      <c r="G16" s="172"/>
      <c r="H16" s="169"/>
      <c r="I16" s="167"/>
      <c r="J16" s="169"/>
      <c r="K16" s="167"/>
      <c r="L16" s="167"/>
      <c r="M16" s="172"/>
      <c r="N16" s="172"/>
      <c r="O16" s="172"/>
      <c r="P16" s="172"/>
      <c r="Q16" s="172"/>
      <c r="R16" s="166"/>
      <c r="T16" s="165"/>
      <c r="U16" s="172"/>
      <c r="V16" s="172"/>
      <c r="W16" s="173"/>
      <c r="X16" s="172"/>
      <c r="Y16" s="172"/>
      <c r="Z16" s="169"/>
      <c r="AA16" s="167"/>
      <c r="AB16" s="169"/>
      <c r="AC16" s="167"/>
      <c r="AD16" s="167"/>
      <c r="AE16" s="172"/>
      <c r="AF16" s="172"/>
      <c r="AG16" s="172"/>
      <c r="AH16" s="172"/>
      <c r="AI16" s="172"/>
      <c r="AJ16" s="166"/>
    </row>
    <row r="17" spans="2:37" ht="20.100000000000001" customHeight="1" x14ac:dyDescent="0.25">
      <c r="B17" s="165"/>
      <c r="C17" s="174"/>
      <c r="D17" s="174"/>
      <c r="E17" s="175"/>
      <c r="F17" s="174"/>
      <c r="G17" s="174"/>
      <c r="H17" s="169"/>
      <c r="I17" s="167"/>
      <c r="J17" s="169"/>
      <c r="K17" s="167"/>
      <c r="L17" s="167"/>
      <c r="M17" s="174"/>
      <c r="N17" s="174"/>
      <c r="O17" s="174"/>
      <c r="P17" s="174"/>
      <c r="Q17" s="174"/>
      <c r="R17" s="166"/>
      <c r="T17" s="165"/>
      <c r="U17" s="174"/>
      <c r="V17" s="174"/>
      <c r="W17" s="175"/>
      <c r="X17" s="174"/>
      <c r="Y17" s="174"/>
      <c r="Z17" s="169"/>
      <c r="AA17" s="167"/>
      <c r="AB17" s="169"/>
      <c r="AC17" s="167"/>
      <c r="AD17" s="167"/>
      <c r="AE17" s="174"/>
      <c r="AF17" s="174"/>
      <c r="AG17" s="174"/>
      <c r="AH17" s="174"/>
      <c r="AI17" s="174"/>
      <c r="AJ17" s="166"/>
    </row>
    <row r="18" spans="2:37" ht="9" customHeight="1" thickBot="1" x14ac:dyDescent="0.3">
      <c r="B18" s="176"/>
      <c r="C18" s="177"/>
      <c r="D18" s="177"/>
      <c r="E18" s="178"/>
      <c r="F18" s="177"/>
      <c r="G18" s="177"/>
      <c r="H18" s="178"/>
      <c r="I18" s="177"/>
      <c r="J18" s="178"/>
      <c r="K18" s="177"/>
      <c r="L18" s="177"/>
      <c r="M18" s="177"/>
      <c r="N18" s="177"/>
      <c r="O18" s="177"/>
      <c r="P18" s="177"/>
      <c r="Q18" s="177"/>
      <c r="R18" s="179"/>
      <c r="T18" s="176"/>
      <c r="U18" s="177"/>
      <c r="V18" s="177"/>
      <c r="W18" s="178"/>
      <c r="X18" s="177"/>
      <c r="Y18" s="177"/>
      <c r="Z18" s="178"/>
      <c r="AA18" s="177"/>
      <c r="AB18" s="178"/>
      <c r="AC18" s="177"/>
      <c r="AD18" s="177"/>
      <c r="AE18" s="177"/>
      <c r="AF18" s="177"/>
      <c r="AG18" s="177"/>
      <c r="AH18" s="177"/>
      <c r="AI18" s="177"/>
      <c r="AJ18" s="179"/>
    </row>
    <row r="19" spans="2:37" ht="15" customHeight="1" thickBot="1" x14ac:dyDescent="0.3"/>
    <row r="20" spans="2:37" ht="6" customHeight="1" x14ac:dyDescent="0.25">
      <c r="B20" s="161"/>
      <c r="C20" s="162"/>
      <c r="D20" s="162"/>
      <c r="E20" s="163"/>
      <c r="F20" s="162"/>
      <c r="G20" s="162"/>
      <c r="H20" s="163"/>
      <c r="I20" s="162"/>
      <c r="J20" s="163"/>
      <c r="K20" s="162"/>
      <c r="L20" s="162"/>
      <c r="M20" s="162"/>
      <c r="N20" s="162"/>
      <c r="O20" s="162"/>
      <c r="P20" s="162"/>
      <c r="Q20" s="162"/>
      <c r="R20" s="164"/>
      <c r="T20" s="167"/>
      <c r="U20" s="167"/>
      <c r="V20" s="167"/>
      <c r="W20" s="169"/>
      <c r="X20" s="167"/>
      <c r="Y20" s="167"/>
      <c r="Z20" s="169"/>
      <c r="AA20" s="167"/>
      <c r="AB20" s="169"/>
      <c r="AC20" s="167"/>
      <c r="AD20" s="167"/>
      <c r="AE20" s="167"/>
      <c r="AF20" s="167"/>
      <c r="AG20" s="167"/>
      <c r="AH20" s="167"/>
      <c r="AI20" s="167"/>
      <c r="AJ20" s="167"/>
      <c r="AK20" s="167"/>
    </row>
    <row r="21" spans="2:37" ht="12.75" customHeight="1" x14ac:dyDescent="0.25">
      <c r="B21" s="165"/>
      <c r="C21" s="289" t="str">
        <f>C3</f>
        <v>Federação Paulista de Futebol de Mesa - Litovale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1"/>
      <c r="R21" s="166"/>
      <c r="T21" s="167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167"/>
      <c r="AK21" s="167"/>
    </row>
    <row r="22" spans="2:37" ht="14.25" customHeight="1" thickBot="1" x14ac:dyDescent="0.3">
      <c r="B22" s="165"/>
      <c r="C22" s="167"/>
      <c r="D22" s="168" t="s">
        <v>92</v>
      </c>
      <c r="E22" s="169">
        <v>3</v>
      </c>
      <c r="F22" s="167"/>
      <c r="G22" s="167"/>
      <c r="H22" s="169"/>
      <c r="I22" s="167"/>
      <c r="J22" s="169" t="str">
        <f>J4</f>
        <v>4ª Rodada</v>
      </c>
      <c r="K22" s="167"/>
      <c r="L22" s="167"/>
      <c r="M22" s="167"/>
      <c r="N22" s="167"/>
      <c r="O22" s="167"/>
      <c r="P22" s="167"/>
      <c r="Q22" s="167"/>
      <c r="R22" s="166"/>
      <c r="T22" s="167"/>
      <c r="U22" s="167"/>
      <c r="V22" s="168"/>
      <c r="W22" s="169"/>
      <c r="X22" s="167"/>
      <c r="Y22" s="167"/>
      <c r="Z22" s="169"/>
      <c r="AA22" s="167"/>
      <c r="AB22" s="169"/>
      <c r="AC22" s="167"/>
      <c r="AD22" s="167"/>
      <c r="AE22" s="167"/>
      <c r="AF22" s="167"/>
      <c r="AG22" s="167"/>
      <c r="AH22" s="167"/>
      <c r="AI22" s="167"/>
      <c r="AJ22" s="167"/>
      <c r="AK22" s="167"/>
    </row>
    <row r="23" spans="2:37" ht="22.5" customHeight="1" thickBot="1" x14ac:dyDescent="0.3">
      <c r="B23" s="165"/>
      <c r="C23" s="296" t="str">
        <f>Súmula!AB21</f>
        <v>Rodrigo Giovanetti</v>
      </c>
      <c r="D23" s="297"/>
      <c r="E23" s="297"/>
      <c r="F23" s="297"/>
      <c r="G23" s="298"/>
      <c r="H23" s="169"/>
      <c r="I23" s="170"/>
      <c r="J23" s="171" t="s">
        <v>0</v>
      </c>
      <c r="K23" s="170"/>
      <c r="L23" s="167"/>
      <c r="M23" s="293" t="str">
        <f>Súmula!AJ21</f>
        <v>ZANELLA</v>
      </c>
      <c r="N23" s="294"/>
      <c r="O23" s="294"/>
      <c r="P23" s="294"/>
      <c r="Q23" s="295"/>
      <c r="R23" s="166"/>
      <c r="T23" s="167"/>
      <c r="U23" s="168"/>
      <c r="V23" s="168"/>
      <c r="W23" s="169"/>
      <c r="X23" s="168"/>
      <c r="Y23" s="168"/>
      <c r="Z23" s="169"/>
      <c r="AA23" s="167"/>
      <c r="AB23" s="171"/>
      <c r="AC23" s="167"/>
      <c r="AD23" s="167"/>
      <c r="AE23" s="181"/>
      <c r="AF23" s="181"/>
      <c r="AG23" s="181"/>
      <c r="AH23" s="181"/>
      <c r="AI23" s="181"/>
      <c r="AJ23" s="167"/>
      <c r="AK23" s="167"/>
    </row>
    <row r="24" spans="2:37" ht="20.100000000000001" customHeight="1" x14ac:dyDescent="0.25">
      <c r="B24" s="165"/>
      <c r="C24" s="172"/>
      <c r="D24" s="172"/>
      <c r="E24" s="173"/>
      <c r="F24" s="172"/>
      <c r="G24" s="172"/>
      <c r="H24" s="169"/>
      <c r="I24" s="167"/>
      <c r="J24" s="169"/>
      <c r="K24" s="167"/>
      <c r="L24" s="167"/>
      <c r="M24" s="172"/>
      <c r="N24" s="172"/>
      <c r="O24" s="172"/>
      <c r="P24" s="172"/>
      <c r="Q24" s="172"/>
      <c r="R24" s="166"/>
      <c r="T24" s="167"/>
      <c r="U24" s="167"/>
      <c r="V24" s="167"/>
      <c r="W24" s="169"/>
      <c r="X24" s="167"/>
      <c r="Y24" s="167"/>
      <c r="Z24" s="169"/>
      <c r="AA24" s="167"/>
      <c r="AB24" s="169"/>
      <c r="AC24" s="167"/>
      <c r="AD24" s="167"/>
      <c r="AE24" s="167"/>
      <c r="AF24" s="167"/>
      <c r="AG24" s="167"/>
      <c r="AH24" s="167"/>
      <c r="AI24" s="167"/>
      <c r="AJ24" s="167"/>
      <c r="AK24" s="167"/>
    </row>
    <row r="25" spans="2:37" ht="20.100000000000001" customHeight="1" x14ac:dyDescent="0.25">
      <c r="B25" s="165"/>
      <c r="C25" s="172"/>
      <c r="D25" s="172"/>
      <c r="E25" s="173"/>
      <c r="F25" s="172"/>
      <c r="G25" s="172"/>
      <c r="H25" s="169"/>
      <c r="I25" s="167"/>
      <c r="J25" s="169"/>
      <c r="K25" s="167"/>
      <c r="L25" s="167"/>
      <c r="M25" s="172"/>
      <c r="N25" s="172"/>
      <c r="O25" s="172"/>
      <c r="P25" s="172"/>
      <c r="Q25" s="172"/>
      <c r="R25" s="166"/>
      <c r="T25" s="167"/>
      <c r="U25" s="167"/>
      <c r="V25" s="167"/>
      <c r="W25" s="169"/>
      <c r="X25" s="167"/>
      <c r="Y25" s="167"/>
      <c r="Z25" s="169"/>
      <c r="AA25" s="167"/>
      <c r="AB25" s="169"/>
      <c r="AC25" s="167"/>
      <c r="AD25" s="167"/>
      <c r="AE25" s="167"/>
      <c r="AF25" s="167"/>
      <c r="AG25" s="167"/>
      <c r="AH25" s="167"/>
      <c r="AI25" s="167"/>
      <c r="AJ25" s="167"/>
      <c r="AK25" s="167"/>
    </row>
    <row r="26" spans="2:37" ht="20.100000000000001" customHeight="1" x14ac:dyDescent="0.25">
      <c r="B26" s="165"/>
      <c r="C26" s="174"/>
      <c r="D26" s="174"/>
      <c r="E26" s="175"/>
      <c r="F26" s="174"/>
      <c r="G26" s="174"/>
      <c r="H26" s="169"/>
      <c r="I26" s="167"/>
      <c r="J26" s="169"/>
      <c r="K26" s="167"/>
      <c r="L26" s="167"/>
      <c r="M26" s="174"/>
      <c r="N26" s="174"/>
      <c r="O26" s="174"/>
      <c r="P26" s="174"/>
      <c r="Q26" s="174"/>
      <c r="R26" s="166"/>
      <c r="T26" s="167"/>
      <c r="U26" s="167"/>
      <c r="V26" s="167"/>
      <c r="W26" s="169"/>
      <c r="X26" s="167"/>
      <c r="Y26" s="167"/>
      <c r="Z26" s="169"/>
      <c r="AA26" s="167"/>
      <c r="AB26" s="169"/>
      <c r="AC26" s="167"/>
      <c r="AD26" s="167"/>
      <c r="AE26" s="167"/>
      <c r="AF26" s="167"/>
      <c r="AG26" s="167"/>
      <c r="AH26" s="167"/>
      <c r="AI26" s="167"/>
      <c r="AJ26" s="167"/>
      <c r="AK26" s="167"/>
    </row>
    <row r="27" spans="2:37" ht="9" customHeight="1" thickBot="1" x14ac:dyDescent="0.3">
      <c r="B27" s="176"/>
      <c r="C27" s="177"/>
      <c r="D27" s="177"/>
      <c r="E27" s="178"/>
      <c r="F27" s="177"/>
      <c r="G27" s="177"/>
      <c r="H27" s="178"/>
      <c r="I27" s="177"/>
      <c r="J27" s="178"/>
      <c r="K27" s="177"/>
      <c r="L27" s="177"/>
      <c r="M27" s="177"/>
      <c r="N27" s="177"/>
      <c r="O27" s="177"/>
      <c r="P27" s="177"/>
      <c r="Q27" s="177"/>
      <c r="R27" s="179"/>
      <c r="T27" s="167"/>
      <c r="U27" s="167"/>
      <c r="V27" s="167"/>
      <c r="W27" s="169"/>
      <c r="X27" s="167"/>
      <c r="Y27" s="167"/>
      <c r="Z27" s="169"/>
      <c r="AA27" s="167"/>
      <c r="AB27" s="169"/>
      <c r="AC27" s="167"/>
      <c r="AD27" s="167"/>
      <c r="AE27" s="167"/>
      <c r="AF27" s="167"/>
      <c r="AG27" s="167"/>
      <c r="AH27" s="167"/>
      <c r="AI27" s="167"/>
      <c r="AJ27" s="167"/>
      <c r="AK27" s="167"/>
    </row>
    <row r="28" spans="2:37" ht="15" customHeight="1" x14ac:dyDescent="0.25"/>
  </sheetData>
  <mergeCells count="16">
    <mergeCell ref="C3:Q3"/>
    <mergeCell ref="U3:AI3"/>
    <mergeCell ref="C5:G5"/>
    <mergeCell ref="M5:Q5"/>
    <mergeCell ref="U5:Y5"/>
    <mergeCell ref="AE5:AI5"/>
    <mergeCell ref="C21:Q21"/>
    <mergeCell ref="U21:AI21"/>
    <mergeCell ref="C23:G23"/>
    <mergeCell ref="M23:Q23"/>
    <mergeCell ref="C12:Q12"/>
    <mergeCell ref="U12:AI12"/>
    <mergeCell ref="C14:G14"/>
    <mergeCell ref="M14:Q14"/>
    <mergeCell ref="U14:Y14"/>
    <mergeCell ref="AE14:AI14"/>
  </mergeCells>
  <pageMargins left="0.47244094488188981" right="0.27559055118110237" top="0.59055118110236227" bottom="0.98425196850393704" header="0.27559055118110237" footer="0.27559055118110237"/>
  <pageSetup paperSize="9" scale="87" orientation="portrait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BF7B-9AF8-40C7-B4E0-C3DA4A9B834A}">
  <dimension ref="A1:AK28"/>
  <sheetViews>
    <sheetView showGridLines="0" zoomScale="90" zoomScaleNormal="90" workbookViewId="0">
      <selection activeCell="C4" sqref="C4"/>
    </sheetView>
  </sheetViews>
  <sheetFormatPr defaultRowHeight="12.75" x14ac:dyDescent="0.25"/>
  <cols>
    <col min="1" max="1" width="0.7109375" style="159" customWidth="1"/>
    <col min="2" max="2" width="2.140625" style="159" customWidth="1"/>
    <col min="3" max="4" width="3.5703125" style="159" customWidth="1"/>
    <col min="5" max="5" width="3.5703125" style="160" customWidth="1"/>
    <col min="6" max="7" width="3.5703125" style="159" customWidth="1"/>
    <col min="8" max="8" width="1" style="160" customWidth="1"/>
    <col min="9" max="9" width="3.7109375" style="159" customWidth="1"/>
    <col min="10" max="10" width="2" style="160" customWidth="1"/>
    <col min="11" max="11" width="3.7109375" style="159" customWidth="1"/>
    <col min="12" max="12" width="1" style="159" customWidth="1"/>
    <col min="13" max="17" width="3.5703125" style="159" customWidth="1"/>
    <col min="18" max="18" width="2.140625" style="159" customWidth="1"/>
    <col min="19" max="19" width="6.28515625" style="159" customWidth="1"/>
    <col min="20" max="20" width="2.140625" style="159" customWidth="1"/>
    <col min="21" max="22" width="3.5703125" style="159" customWidth="1"/>
    <col min="23" max="23" width="3.5703125" style="160" customWidth="1"/>
    <col min="24" max="25" width="3.5703125" style="159" customWidth="1"/>
    <col min="26" max="26" width="1" style="159" customWidth="1"/>
    <col min="27" max="27" width="3.7109375" style="159" customWidth="1"/>
    <col min="28" max="28" width="2" style="160" customWidth="1"/>
    <col min="29" max="29" width="3.7109375" style="159" customWidth="1"/>
    <col min="30" max="30" width="1" style="159" customWidth="1"/>
    <col min="31" max="35" width="3.5703125" style="159" customWidth="1"/>
    <col min="36" max="36" width="2.140625" style="159" customWidth="1"/>
    <col min="37" max="37" width="9.140625" style="159"/>
    <col min="38" max="16384" width="9.140625" style="180"/>
  </cols>
  <sheetData>
    <row r="1" spans="2:36" ht="15" customHeight="1" thickBot="1" x14ac:dyDescent="0.3"/>
    <row r="2" spans="2:36" ht="6" customHeight="1" x14ac:dyDescent="0.25">
      <c r="B2" s="161"/>
      <c r="C2" s="162"/>
      <c r="D2" s="162"/>
      <c r="E2" s="163"/>
      <c r="F2" s="162"/>
      <c r="G2" s="162"/>
      <c r="H2" s="163"/>
      <c r="I2" s="162"/>
      <c r="J2" s="163"/>
      <c r="K2" s="162"/>
      <c r="L2" s="162"/>
      <c r="M2" s="162"/>
      <c r="N2" s="162"/>
      <c r="O2" s="162"/>
      <c r="P2" s="162"/>
      <c r="Q2" s="162"/>
      <c r="R2" s="164"/>
      <c r="T2" s="161"/>
      <c r="U2" s="162"/>
      <c r="V2" s="162"/>
      <c r="W2" s="163"/>
      <c r="X2" s="162"/>
      <c r="Y2" s="162"/>
      <c r="Z2" s="163"/>
      <c r="AA2" s="162"/>
      <c r="AB2" s="163"/>
      <c r="AC2" s="162"/>
      <c r="AD2" s="162"/>
      <c r="AE2" s="162"/>
      <c r="AF2" s="162"/>
      <c r="AG2" s="162"/>
      <c r="AH2" s="162"/>
      <c r="AI2" s="162"/>
      <c r="AJ2" s="164"/>
    </row>
    <row r="3" spans="2:36" ht="12.75" customHeight="1" x14ac:dyDescent="0.25">
      <c r="B3" s="165"/>
      <c r="C3" s="289" t="s">
        <v>97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166"/>
      <c r="T3" s="165"/>
      <c r="U3" s="289" t="str">
        <f>C3</f>
        <v>Federação Paulista de Futebol de Mesa - Litovale</v>
      </c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1"/>
      <c r="AJ3" s="166"/>
    </row>
    <row r="4" spans="2:36" ht="14.25" customHeight="1" thickBot="1" x14ac:dyDescent="0.3">
      <c r="B4" s="165"/>
      <c r="C4" s="167"/>
      <c r="D4" s="168" t="s">
        <v>92</v>
      </c>
      <c r="E4" s="169">
        <v>5</v>
      </c>
      <c r="F4" s="167"/>
      <c r="G4" s="167"/>
      <c r="H4" s="169"/>
      <c r="I4" s="167"/>
      <c r="J4" s="169" t="s">
        <v>96</v>
      </c>
      <c r="K4" s="167"/>
      <c r="L4" s="167"/>
      <c r="M4" s="167"/>
      <c r="N4" s="167"/>
      <c r="O4" s="167"/>
      <c r="P4" s="167"/>
      <c r="Q4" s="167"/>
      <c r="R4" s="166"/>
      <c r="T4" s="165"/>
      <c r="U4" s="167"/>
      <c r="V4" s="168" t="s">
        <v>92</v>
      </c>
      <c r="W4" s="169">
        <v>1</v>
      </c>
      <c r="X4" s="167"/>
      <c r="Y4" s="167"/>
      <c r="Z4" s="169"/>
      <c r="AA4" s="167"/>
      <c r="AB4" s="169" t="str">
        <f>J4</f>
        <v>5ª Rodada</v>
      </c>
      <c r="AC4" s="167"/>
      <c r="AD4" s="167"/>
      <c r="AE4" s="167"/>
      <c r="AF4" s="167"/>
      <c r="AG4" s="167"/>
      <c r="AH4" s="167"/>
      <c r="AI4" s="167"/>
      <c r="AJ4" s="166"/>
    </row>
    <row r="5" spans="2:36" ht="22.5" customHeight="1" thickBot="1" x14ac:dyDescent="0.3">
      <c r="B5" s="165"/>
      <c r="C5" s="296" t="str">
        <f>Súmula!AK9</f>
        <v>MARCELO MARTINS</v>
      </c>
      <c r="D5" s="297"/>
      <c r="E5" s="297"/>
      <c r="F5" s="297"/>
      <c r="G5" s="298"/>
      <c r="H5" s="169"/>
      <c r="I5" s="170"/>
      <c r="J5" s="171" t="s">
        <v>0</v>
      </c>
      <c r="K5" s="170"/>
      <c r="L5" s="167"/>
      <c r="M5" s="293" t="str">
        <f>Súmula!AS9</f>
        <v>ZANELLA</v>
      </c>
      <c r="N5" s="294"/>
      <c r="O5" s="294"/>
      <c r="P5" s="294"/>
      <c r="Q5" s="295"/>
      <c r="R5" s="166"/>
      <c r="T5" s="165"/>
      <c r="U5" s="296" t="str">
        <f>Súmula!AK12</f>
        <v>Elcio</v>
      </c>
      <c r="V5" s="297"/>
      <c r="W5" s="297"/>
      <c r="X5" s="297"/>
      <c r="Y5" s="298"/>
      <c r="Z5" s="169"/>
      <c r="AA5" s="170"/>
      <c r="AB5" s="171" t="s">
        <v>0</v>
      </c>
      <c r="AC5" s="170"/>
      <c r="AD5" s="167"/>
      <c r="AE5" s="293" t="str">
        <f>Súmula!AS12</f>
        <v>NORBERTO</v>
      </c>
      <c r="AF5" s="294"/>
      <c r="AG5" s="294"/>
      <c r="AH5" s="294"/>
      <c r="AI5" s="295"/>
      <c r="AJ5" s="166"/>
    </row>
    <row r="6" spans="2:36" ht="20.100000000000001" customHeight="1" x14ac:dyDescent="0.25">
      <c r="B6" s="165"/>
      <c r="C6" s="172"/>
      <c r="D6" s="172"/>
      <c r="E6" s="173"/>
      <c r="F6" s="172"/>
      <c r="G6" s="172"/>
      <c r="H6" s="169"/>
      <c r="I6" s="167"/>
      <c r="J6" s="169"/>
      <c r="K6" s="167"/>
      <c r="L6" s="167"/>
      <c r="M6" s="172"/>
      <c r="N6" s="172"/>
      <c r="O6" s="172"/>
      <c r="P6" s="172"/>
      <c r="Q6" s="172"/>
      <c r="R6" s="166"/>
      <c r="T6" s="165"/>
      <c r="U6" s="172"/>
      <c r="V6" s="172"/>
      <c r="W6" s="173"/>
      <c r="X6" s="172"/>
      <c r="Y6" s="172"/>
      <c r="Z6" s="169"/>
      <c r="AA6" s="167"/>
      <c r="AB6" s="169"/>
      <c r="AC6" s="167"/>
      <c r="AD6" s="167"/>
      <c r="AE6" s="172"/>
      <c r="AF6" s="172"/>
      <c r="AG6" s="172"/>
      <c r="AH6" s="172"/>
      <c r="AI6" s="172"/>
      <c r="AJ6" s="166"/>
    </row>
    <row r="7" spans="2:36" ht="20.100000000000001" customHeight="1" x14ac:dyDescent="0.25">
      <c r="B7" s="165"/>
      <c r="C7" s="172"/>
      <c r="D7" s="172"/>
      <c r="E7" s="173"/>
      <c r="F7" s="172"/>
      <c r="G7" s="172"/>
      <c r="H7" s="169"/>
      <c r="I7" s="167"/>
      <c r="J7" s="169"/>
      <c r="K7" s="167"/>
      <c r="L7" s="167"/>
      <c r="M7" s="172"/>
      <c r="N7" s="172"/>
      <c r="O7" s="172"/>
      <c r="P7" s="172"/>
      <c r="Q7" s="172"/>
      <c r="R7" s="166"/>
      <c r="T7" s="165"/>
      <c r="U7" s="172"/>
      <c r="V7" s="172"/>
      <c r="W7" s="173"/>
      <c r="X7" s="172"/>
      <c r="Y7" s="172"/>
      <c r="Z7" s="169"/>
      <c r="AA7" s="167"/>
      <c r="AB7" s="169"/>
      <c r="AC7" s="167"/>
      <c r="AD7" s="167"/>
      <c r="AE7" s="172"/>
      <c r="AF7" s="172"/>
      <c r="AG7" s="172"/>
      <c r="AH7" s="172"/>
      <c r="AI7" s="172"/>
      <c r="AJ7" s="166"/>
    </row>
    <row r="8" spans="2:36" ht="20.100000000000001" customHeight="1" x14ac:dyDescent="0.25">
      <c r="B8" s="165"/>
      <c r="C8" s="174"/>
      <c r="D8" s="174"/>
      <c r="E8" s="175"/>
      <c r="F8" s="174"/>
      <c r="G8" s="174"/>
      <c r="H8" s="169"/>
      <c r="I8" s="167"/>
      <c r="J8" s="169"/>
      <c r="K8" s="167"/>
      <c r="L8" s="167"/>
      <c r="M8" s="174"/>
      <c r="N8" s="174"/>
      <c r="O8" s="174"/>
      <c r="P8" s="174"/>
      <c r="Q8" s="174"/>
      <c r="R8" s="166"/>
      <c r="T8" s="165"/>
      <c r="U8" s="174"/>
      <c r="V8" s="174"/>
      <c r="W8" s="175"/>
      <c r="X8" s="174"/>
      <c r="Y8" s="174"/>
      <c r="Z8" s="169"/>
      <c r="AA8" s="167"/>
      <c r="AB8" s="169"/>
      <c r="AC8" s="167"/>
      <c r="AD8" s="167"/>
      <c r="AE8" s="174"/>
      <c r="AF8" s="174"/>
      <c r="AG8" s="174"/>
      <c r="AH8" s="174"/>
      <c r="AI8" s="174"/>
      <c r="AJ8" s="166"/>
    </row>
    <row r="9" spans="2:36" ht="9" customHeight="1" thickBot="1" x14ac:dyDescent="0.3">
      <c r="B9" s="176"/>
      <c r="C9" s="177"/>
      <c r="D9" s="177"/>
      <c r="E9" s="178"/>
      <c r="F9" s="177"/>
      <c r="G9" s="177"/>
      <c r="H9" s="178"/>
      <c r="I9" s="177"/>
      <c r="J9" s="178"/>
      <c r="K9" s="177"/>
      <c r="L9" s="177"/>
      <c r="M9" s="177"/>
      <c r="N9" s="177"/>
      <c r="O9" s="177"/>
      <c r="P9" s="177"/>
      <c r="Q9" s="177"/>
      <c r="R9" s="179"/>
      <c r="T9" s="176"/>
      <c r="U9" s="177"/>
      <c r="V9" s="177"/>
      <c r="W9" s="178"/>
      <c r="X9" s="177"/>
      <c r="Y9" s="177"/>
      <c r="Z9" s="178"/>
      <c r="AA9" s="177"/>
      <c r="AB9" s="178"/>
      <c r="AC9" s="177"/>
      <c r="AD9" s="177"/>
      <c r="AE9" s="177"/>
      <c r="AF9" s="177"/>
      <c r="AG9" s="177"/>
      <c r="AH9" s="177"/>
      <c r="AI9" s="177"/>
      <c r="AJ9" s="179"/>
    </row>
    <row r="10" spans="2:36" ht="15" customHeight="1" thickBot="1" x14ac:dyDescent="0.3"/>
    <row r="11" spans="2:36" ht="6" customHeight="1" x14ac:dyDescent="0.25">
      <c r="B11" s="161"/>
      <c r="C11" s="162"/>
      <c r="D11" s="162"/>
      <c r="E11" s="163"/>
      <c r="F11" s="162"/>
      <c r="G11" s="162"/>
      <c r="H11" s="163"/>
      <c r="I11" s="162"/>
      <c r="J11" s="163"/>
      <c r="K11" s="162"/>
      <c r="L11" s="162"/>
      <c r="M11" s="162"/>
      <c r="N11" s="162"/>
      <c r="O11" s="162"/>
      <c r="P11" s="162"/>
      <c r="Q11" s="162"/>
      <c r="R11" s="164"/>
      <c r="T11" s="161"/>
      <c r="U11" s="162"/>
      <c r="V11" s="162"/>
      <c r="W11" s="163"/>
      <c r="X11" s="162"/>
      <c r="Y11" s="162"/>
      <c r="Z11" s="163"/>
      <c r="AA11" s="162"/>
      <c r="AB11" s="163"/>
      <c r="AC11" s="162"/>
      <c r="AD11" s="162"/>
      <c r="AE11" s="162"/>
      <c r="AF11" s="162"/>
      <c r="AG11" s="162"/>
      <c r="AH11" s="162"/>
      <c r="AI11" s="162"/>
      <c r="AJ11" s="164"/>
    </row>
    <row r="12" spans="2:36" ht="12.75" customHeight="1" x14ac:dyDescent="0.25">
      <c r="B12" s="165"/>
      <c r="C12" s="289" t="str">
        <f>C3</f>
        <v>Federação Paulista de Futebol de Mesa - Litovale</v>
      </c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1"/>
      <c r="R12" s="166"/>
      <c r="T12" s="165"/>
      <c r="U12" s="289" t="str">
        <f>C12</f>
        <v>Federação Paulista de Futebol de Mesa - Litovale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  <c r="AJ12" s="166"/>
    </row>
    <row r="13" spans="2:36" ht="14.25" customHeight="1" thickBot="1" x14ac:dyDescent="0.3">
      <c r="B13" s="165"/>
      <c r="C13" s="167"/>
      <c r="D13" s="168" t="s">
        <v>92</v>
      </c>
      <c r="E13" s="169">
        <v>2</v>
      </c>
      <c r="F13" s="167"/>
      <c r="G13" s="167"/>
      <c r="H13" s="169"/>
      <c r="I13" s="167"/>
      <c r="J13" s="169" t="str">
        <f>J4</f>
        <v>5ª Rodada</v>
      </c>
      <c r="K13" s="167"/>
      <c r="L13" s="167"/>
      <c r="M13" s="167"/>
      <c r="N13" s="167"/>
      <c r="O13" s="167"/>
      <c r="P13" s="167"/>
      <c r="Q13" s="167"/>
      <c r="R13" s="166"/>
      <c r="T13" s="165"/>
      <c r="U13" s="167"/>
      <c r="V13" s="168" t="s">
        <v>92</v>
      </c>
      <c r="W13" s="169">
        <v>3</v>
      </c>
      <c r="X13" s="167"/>
      <c r="Y13" s="167"/>
      <c r="Z13" s="169"/>
      <c r="AA13" s="167"/>
      <c r="AB13" s="169" t="str">
        <f>J4</f>
        <v>5ª Rodada</v>
      </c>
      <c r="AC13" s="167"/>
      <c r="AD13" s="167"/>
      <c r="AE13" s="167"/>
      <c r="AF13" s="167"/>
      <c r="AG13" s="167"/>
      <c r="AH13" s="167"/>
      <c r="AI13" s="167"/>
      <c r="AJ13" s="166"/>
    </row>
    <row r="14" spans="2:36" ht="22.5" customHeight="1" thickBot="1" x14ac:dyDescent="0.3">
      <c r="B14" s="165"/>
      <c r="C14" s="296" t="str">
        <f>Súmula!AK15</f>
        <v>TONNIL</v>
      </c>
      <c r="D14" s="297"/>
      <c r="E14" s="297"/>
      <c r="F14" s="297"/>
      <c r="G14" s="298"/>
      <c r="H14" s="169"/>
      <c r="I14" s="170"/>
      <c r="J14" s="171" t="s">
        <v>0</v>
      </c>
      <c r="K14" s="170"/>
      <c r="L14" s="167"/>
      <c r="M14" s="293" t="str">
        <f>Súmula!AS15</f>
        <v>MARCÃO DIAS</v>
      </c>
      <c r="N14" s="294"/>
      <c r="O14" s="294"/>
      <c r="P14" s="294"/>
      <c r="Q14" s="295"/>
      <c r="R14" s="166"/>
      <c r="T14" s="165"/>
      <c r="U14" s="296" t="str">
        <f>Súmula!AK18</f>
        <v>SÍRIO</v>
      </c>
      <c r="V14" s="297"/>
      <c r="W14" s="297"/>
      <c r="X14" s="297"/>
      <c r="Y14" s="298"/>
      <c r="Z14" s="169"/>
      <c r="AA14" s="170"/>
      <c r="AB14" s="171" t="s">
        <v>0</v>
      </c>
      <c r="AC14" s="170"/>
      <c r="AD14" s="167"/>
      <c r="AE14" s="293" t="str">
        <f>Súmula!AS18</f>
        <v>MARCIO COSTA</v>
      </c>
      <c r="AF14" s="294"/>
      <c r="AG14" s="294"/>
      <c r="AH14" s="294"/>
      <c r="AI14" s="295"/>
      <c r="AJ14" s="166"/>
    </row>
    <row r="15" spans="2:36" ht="20.100000000000001" customHeight="1" x14ac:dyDescent="0.25">
      <c r="B15" s="165"/>
      <c r="C15" s="172"/>
      <c r="D15" s="172"/>
      <c r="E15" s="173"/>
      <c r="F15" s="172"/>
      <c r="G15" s="172"/>
      <c r="H15" s="169"/>
      <c r="I15" s="167"/>
      <c r="J15" s="169"/>
      <c r="K15" s="167"/>
      <c r="L15" s="167"/>
      <c r="M15" s="172"/>
      <c r="N15" s="172"/>
      <c r="O15" s="172"/>
      <c r="P15" s="172"/>
      <c r="Q15" s="172"/>
      <c r="R15" s="166"/>
      <c r="T15" s="165"/>
      <c r="U15" s="172"/>
      <c r="V15" s="172"/>
      <c r="W15" s="173"/>
      <c r="X15" s="172"/>
      <c r="Y15" s="172"/>
      <c r="Z15" s="169"/>
      <c r="AA15" s="167"/>
      <c r="AB15" s="169"/>
      <c r="AC15" s="167"/>
      <c r="AD15" s="167"/>
      <c r="AE15" s="172"/>
      <c r="AF15" s="172"/>
      <c r="AG15" s="172"/>
      <c r="AH15" s="172"/>
      <c r="AI15" s="172"/>
      <c r="AJ15" s="166"/>
    </row>
    <row r="16" spans="2:36" ht="20.100000000000001" customHeight="1" x14ac:dyDescent="0.25">
      <c r="B16" s="165"/>
      <c r="C16" s="172"/>
      <c r="D16" s="172"/>
      <c r="E16" s="173"/>
      <c r="F16" s="172"/>
      <c r="G16" s="172"/>
      <c r="H16" s="169"/>
      <c r="I16" s="167"/>
      <c r="J16" s="169"/>
      <c r="K16" s="167"/>
      <c r="L16" s="167"/>
      <c r="M16" s="172"/>
      <c r="N16" s="172"/>
      <c r="O16" s="172"/>
      <c r="P16" s="172"/>
      <c r="Q16" s="172"/>
      <c r="R16" s="166"/>
      <c r="T16" s="165"/>
      <c r="U16" s="172"/>
      <c r="V16" s="172"/>
      <c r="W16" s="173"/>
      <c r="X16" s="172"/>
      <c r="Y16" s="172"/>
      <c r="Z16" s="169"/>
      <c r="AA16" s="167"/>
      <c r="AB16" s="169"/>
      <c r="AC16" s="167"/>
      <c r="AD16" s="167"/>
      <c r="AE16" s="172"/>
      <c r="AF16" s="172"/>
      <c r="AG16" s="172"/>
      <c r="AH16" s="172"/>
      <c r="AI16" s="172"/>
      <c r="AJ16" s="166"/>
    </row>
    <row r="17" spans="2:37" ht="20.100000000000001" customHeight="1" x14ac:dyDescent="0.25">
      <c r="B17" s="165"/>
      <c r="C17" s="174"/>
      <c r="D17" s="174"/>
      <c r="E17" s="175"/>
      <c r="F17" s="174"/>
      <c r="G17" s="174"/>
      <c r="H17" s="169"/>
      <c r="I17" s="167"/>
      <c r="J17" s="169"/>
      <c r="K17" s="167"/>
      <c r="L17" s="167"/>
      <c r="M17" s="174"/>
      <c r="N17" s="174"/>
      <c r="O17" s="174"/>
      <c r="P17" s="174"/>
      <c r="Q17" s="174"/>
      <c r="R17" s="166"/>
      <c r="T17" s="165"/>
      <c r="U17" s="174"/>
      <c r="V17" s="174"/>
      <c r="W17" s="175"/>
      <c r="X17" s="174"/>
      <c r="Y17" s="174"/>
      <c r="Z17" s="169"/>
      <c r="AA17" s="167"/>
      <c r="AB17" s="169"/>
      <c r="AC17" s="167"/>
      <c r="AD17" s="167"/>
      <c r="AE17" s="174"/>
      <c r="AF17" s="174"/>
      <c r="AG17" s="174"/>
      <c r="AH17" s="174"/>
      <c r="AI17" s="174"/>
      <c r="AJ17" s="166"/>
    </row>
    <row r="18" spans="2:37" ht="9" customHeight="1" thickBot="1" x14ac:dyDescent="0.3">
      <c r="B18" s="176"/>
      <c r="C18" s="177"/>
      <c r="D18" s="177"/>
      <c r="E18" s="178"/>
      <c r="F18" s="177"/>
      <c r="G18" s="177"/>
      <c r="H18" s="178"/>
      <c r="I18" s="177"/>
      <c r="J18" s="178"/>
      <c r="K18" s="177"/>
      <c r="L18" s="177"/>
      <c r="M18" s="177"/>
      <c r="N18" s="177"/>
      <c r="O18" s="177"/>
      <c r="P18" s="177"/>
      <c r="Q18" s="177"/>
      <c r="R18" s="179"/>
      <c r="T18" s="176"/>
      <c r="U18" s="177"/>
      <c r="V18" s="177"/>
      <c r="W18" s="178"/>
      <c r="X18" s="177"/>
      <c r="Y18" s="177"/>
      <c r="Z18" s="178"/>
      <c r="AA18" s="177"/>
      <c r="AB18" s="178"/>
      <c r="AC18" s="177"/>
      <c r="AD18" s="177"/>
      <c r="AE18" s="177"/>
      <c r="AF18" s="177"/>
      <c r="AG18" s="177"/>
      <c r="AH18" s="177"/>
      <c r="AI18" s="177"/>
      <c r="AJ18" s="179"/>
    </row>
    <row r="19" spans="2:37" ht="15" customHeight="1" thickBot="1" x14ac:dyDescent="0.3"/>
    <row r="20" spans="2:37" ht="6" customHeight="1" x14ac:dyDescent="0.25">
      <c r="B20" s="161"/>
      <c r="C20" s="162"/>
      <c r="D20" s="162"/>
      <c r="E20" s="163"/>
      <c r="F20" s="162"/>
      <c r="G20" s="162"/>
      <c r="H20" s="163"/>
      <c r="I20" s="162"/>
      <c r="J20" s="163"/>
      <c r="K20" s="162"/>
      <c r="L20" s="162"/>
      <c r="M20" s="162"/>
      <c r="N20" s="162"/>
      <c r="O20" s="162"/>
      <c r="P20" s="162"/>
      <c r="Q20" s="162"/>
      <c r="R20" s="164"/>
      <c r="T20" s="167"/>
      <c r="U20" s="167"/>
      <c r="V20" s="167"/>
      <c r="W20" s="169"/>
      <c r="X20" s="167"/>
      <c r="Y20" s="167"/>
      <c r="Z20" s="169"/>
      <c r="AA20" s="167"/>
      <c r="AB20" s="169"/>
      <c r="AC20" s="167"/>
      <c r="AD20" s="167"/>
      <c r="AE20" s="167"/>
      <c r="AF20" s="167"/>
      <c r="AG20" s="167"/>
      <c r="AH20" s="167"/>
      <c r="AI20" s="167"/>
      <c r="AJ20" s="167"/>
      <c r="AK20" s="167"/>
    </row>
    <row r="21" spans="2:37" ht="12.75" customHeight="1" x14ac:dyDescent="0.25">
      <c r="B21" s="165"/>
      <c r="C21" s="289" t="str">
        <f>C3</f>
        <v>Federação Paulista de Futebol de Mesa - Litovale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1"/>
      <c r="R21" s="166"/>
      <c r="T21" s="167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167"/>
      <c r="AK21" s="167"/>
    </row>
    <row r="22" spans="2:37" ht="14.25" customHeight="1" thickBot="1" x14ac:dyDescent="0.3">
      <c r="B22" s="165"/>
      <c r="C22" s="167"/>
      <c r="D22" s="168" t="s">
        <v>92</v>
      </c>
      <c r="E22" s="169">
        <v>4</v>
      </c>
      <c r="F22" s="167"/>
      <c r="G22" s="167"/>
      <c r="H22" s="169"/>
      <c r="I22" s="167"/>
      <c r="J22" s="169" t="str">
        <f>J4</f>
        <v>5ª Rodada</v>
      </c>
      <c r="K22" s="167"/>
      <c r="L22" s="167"/>
      <c r="M22" s="167"/>
      <c r="N22" s="167"/>
      <c r="O22" s="167"/>
      <c r="P22" s="167"/>
      <c r="Q22" s="167"/>
      <c r="R22" s="166"/>
      <c r="T22" s="167"/>
      <c r="U22" s="167"/>
      <c r="V22" s="168"/>
      <c r="W22" s="169"/>
      <c r="X22" s="167"/>
      <c r="Y22" s="167"/>
      <c r="Z22" s="169"/>
      <c r="AA22" s="167"/>
      <c r="AB22" s="169"/>
      <c r="AC22" s="167"/>
      <c r="AD22" s="167"/>
      <c r="AE22" s="167"/>
      <c r="AF22" s="167"/>
      <c r="AG22" s="167"/>
      <c r="AH22" s="167"/>
      <c r="AI22" s="167"/>
      <c r="AJ22" s="167"/>
      <c r="AK22" s="167"/>
    </row>
    <row r="23" spans="2:37" ht="22.5" customHeight="1" thickBot="1" x14ac:dyDescent="0.3">
      <c r="B23" s="165"/>
      <c r="C23" s="296" t="str">
        <f>Súmula!AK21</f>
        <v>TATI</v>
      </c>
      <c r="D23" s="297"/>
      <c r="E23" s="297"/>
      <c r="F23" s="297"/>
      <c r="G23" s="298"/>
      <c r="H23" s="169"/>
      <c r="I23" s="170"/>
      <c r="J23" s="171" t="s">
        <v>0</v>
      </c>
      <c r="K23" s="170"/>
      <c r="L23" s="167"/>
      <c r="M23" s="293" t="str">
        <f>Súmula!AS21</f>
        <v>LIRA</v>
      </c>
      <c r="N23" s="294"/>
      <c r="O23" s="294"/>
      <c r="P23" s="294"/>
      <c r="Q23" s="295"/>
      <c r="R23" s="166"/>
      <c r="T23" s="167"/>
      <c r="U23" s="168"/>
      <c r="V23" s="168"/>
      <c r="W23" s="169"/>
      <c r="X23" s="168"/>
      <c r="Y23" s="168"/>
      <c r="Z23" s="169"/>
      <c r="AA23" s="167"/>
      <c r="AB23" s="171"/>
      <c r="AC23" s="167"/>
      <c r="AD23" s="167"/>
      <c r="AE23" s="181"/>
      <c r="AF23" s="181"/>
      <c r="AG23" s="181"/>
      <c r="AH23" s="181"/>
      <c r="AI23" s="181"/>
      <c r="AJ23" s="167"/>
      <c r="AK23" s="167"/>
    </row>
    <row r="24" spans="2:37" ht="20.100000000000001" customHeight="1" x14ac:dyDescent="0.25">
      <c r="B24" s="165"/>
      <c r="C24" s="172"/>
      <c r="D24" s="172"/>
      <c r="E24" s="173"/>
      <c r="F24" s="172"/>
      <c r="G24" s="172"/>
      <c r="H24" s="169"/>
      <c r="I24" s="167"/>
      <c r="J24" s="169"/>
      <c r="K24" s="167"/>
      <c r="L24" s="167"/>
      <c r="M24" s="172"/>
      <c r="N24" s="172"/>
      <c r="O24" s="172"/>
      <c r="P24" s="172"/>
      <c r="Q24" s="172"/>
      <c r="R24" s="166"/>
      <c r="T24" s="167"/>
      <c r="U24" s="167"/>
      <c r="V24" s="167"/>
      <c r="W24" s="169"/>
      <c r="X24" s="167"/>
      <c r="Y24" s="167"/>
      <c r="Z24" s="169"/>
      <c r="AA24" s="167"/>
      <c r="AB24" s="169"/>
      <c r="AC24" s="167"/>
      <c r="AD24" s="167"/>
      <c r="AE24" s="167"/>
      <c r="AF24" s="167"/>
      <c r="AG24" s="167"/>
      <c r="AH24" s="167"/>
      <c r="AI24" s="167"/>
      <c r="AJ24" s="167"/>
      <c r="AK24" s="167"/>
    </row>
    <row r="25" spans="2:37" ht="20.100000000000001" customHeight="1" x14ac:dyDescent="0.25">
      <c r="B25" s="165"/>
      <c r="C25" s="172"/>
      <c r="D25" s="172"/>
      <c r="E25" s="173"/>
      <c r="F25" s="172"/>
      <c r="G25" s="172"/>
      <c r="H25" s="169"/>
      <c r="I25" s="167"/>
      <c r="J25" s="169"/>
      <c r="K25" s="167"/>
      <c r="L25" s="167"/>
      <c r="M25" s="172"/>
      <c r="N25" s="172"/>
      <c r="O25" s="172"/>
      <c r="P25" s="172"/>
      <c r="Q25" s="172"/>
      <c r="R25" s="166"/>
      <c r="T25" s="167"/>
      <c r="U25" s="167"/>
      <c r="V25" s="167"/>
      <c r="W25" s="169"/>
      <c r="X25" s="167"/>
      <c r="Y25" s="167"/>
      <c r="Z25" s="169"/>
      <c r="AA25" s="167"/>
      <c r="AB25" s="169"/>
      <c r="AC25" s="167"/>
      <c r="AD25" s="167"/>
      <c r="AE25" s="167"/>
      <c r="AF25" s="167"/>
      <c r="AG25" s="167"/>
      <c r="AH25" s="167"/>
      <c r="AI25" s="167"/>
      <c r="AJ25" s="167"/>
      <c r="AK25" s="167"/>
    </row>
    <row r="26" spans="2:37" ht="20.100000000000001" customHeight="1" x14ac:dyDescent="0.25">
      <c r="B26" s="165"/>
      <c r="C26" s="174"/>
      <c r="D26" s="174"/>
      <c r="E26" s="175"/>
      <c r="F26" s="174"/>
      <c r="G26" s="174"/>
      <c r="H26" s="169"/>
      <c r="I26" s="167"/>
      <c r="J26" s="169"/>
      <c r="K26" s="167"/>
      <c r="L26" s="167"/>
      <c r="M26" s="174"/>
      <c r="N26" s="174"/>
      <c r="O26" s="174"/>
      <c r="P26" s="174"/>
      <c r="Q26" s="174"/>
      <c r="R26" s="166"/>
      <c r="T26" s="167"/>
      <c r="U26" s="167"/>
      <c r="V26" s="167"/>
      <c r="W26" s="169"/>
      <c r="X26" s="167"/>
      <c r="Y26" s="167"/>
      <c r="Z26" s="169"/>
      <c r="AA26" s="167"/>
      <c r="AB26" s="169"/>
      <c r="AC26" s="167"/>
      <c r="AD26" s="167"/>
      <c r="AE26" s="167"/>
      <c r="AF26" s="167"/>
      <c r="AG26" s="167"/>
      <c r="AH26" s="167"/>
      <c r="AI26" s="167"/>
      <c r="AJ26" s="167"/>
      <c r="AK26" s="167"/>
    </row>
    <row r="27" spans="2:37" ht="9" customHeight="1" thickBot="1" x14ac:dyDescent="0.3">
      <c r="B27" s="176"/>
      <c r="C27" s="177"/>
      <c r="D27" s="177"/>
      <c r="E27" s="178"/>
      <c r="F27" s="177"/>
      <c r="G27" s="177"/>
      <c r="H27" s="178"/>
      <c r="I27" s="177"/>
      <c r="J27" s="178"/>
      <c r="K27" s="177"/>
      <c r="L27" s="177"/>
      <c r="M27" s="177"/>
      <c r="N27" s="177"/>
      <c r="O27" s="177"/>
      <c r="P27" s="177"/>
      <c r="Q27" s="177"/>
      <c r="R27" s="179"/>
      <c r="T27" s="167"/>
      <c r="U27" s="167"/>
      <c r="V27" s="167"/>
      <c r="W27" s="169"/>
      <c r="X27" s="167"/>
      <c r="Y27" s="167"/>
      <c r="Z27" s="169"/>
      <c r="AA27" s="167"/>
      <c r="AB27" s="169"/>
      <c r="AC27" s="167"/>
      <c r="AD27" s="167"/>
      <c r="AE27" s="167"/>
      <c r="AF27" s="167"/>
      <c r="AG27" s="167"/>
      <c r="AH27" s="167"/>
      <c r="AI27" s="167"/>
      <c r="AJ27" s="167"/>
      <c r="AK27" s="167"/>
    </row>
    <row r="28" spans="2:37" ht="15" customHeight="1" x14ac:dyDescent="0.25"/>
  </sheetData>
  <mergeCells count="16">
    <mergeCell ref="C3:Q3"/>
    <mergeCell ref="U3:AI3"/>
    <mergeCell ref="C5:G5"/>
    <mergeCell ref="M5:Q5"/>
    <mergeCell ref="U5:Y5"/>
    <mergeCell ref="AE5:AI5"/>
    <mergeCell ref="C21:Q21"/>
    <mergeCell ref="U21:AI21"/>
    <mergeCell ref="C23:G23"/>
    <mergeCell ref="M23:Q23"/>
    <mergeCell ref="C12:Q12"/>
    <mergeCell ref="U12:AI12"/>
    <mergeCell ref="C14:G14"/>
    <mergeCell ref="M14:Q14"/>
    <mergeCell ref="U14:Y14"/>
    <mergeCell ref="AE14:AI14"/>
  </mergeCells>
  <pageMargins left="0.47244094488188981" right="0.27559055118110237" top="0.59055118110236227" bottom="0.98425196850393704" header="0.27559055118110237" footer="0.27559055118110237"/>
  <pageSetup paperSize="9" scale="87" orientation="portrait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9932-88C2-4742-846F-1FC6439D8D9E}">
  <dimension ref="A1:C385"/>
  <sheetViews>
    <sheetView topLeftCell="A226" workbookViewId="0">
      <selection activeCell="G241" sqref="G241"/>
    </sheetView>
  </sheetViews>
  <sheetFormatPr defaultRowHeight="15.75" x14ac:dyDescent="0.25"/>
  <cols>
    <col min="1" max="1" width="7.85546875" style="256" customWidth="1"/>
    <col min="2" max="2" width="28.7109375" style="257" customWidth="1"/>
    <col min="3" max="3" width="23.42578125" style="258" customWidth="1"/>
  </cols>
  <sheetData>
    <row r="1" spans="1:3" ht="15" x14ac:dyDescent="0.25">
      <c r="A1" s="299" t="s">
        <v>41</v>
      </c>
      <c r="B1" s="301" t="s">
        <v>253</v>
      </c>
      <c r="C1" s="303" t="s">
        <v>254</v>
      </c>
    </row>
    <row r="2" spans="1:3" ht="15" x14ac:dyDescent="0.25">
      <c r="A2" s="300"/>
      <c r="B2" s="302"/>
      <c r="C2" s="304"/>
    </row>
    <row r="3" spans="1:3" x14ac:dyDescent="0.25">
      <c r="A3" s="183">
        <v>2435</v>
      </c>
      <c r="B3" s="184" t="s">
        <v>255</v>
      </c>
      <c r="C3" s="185" t="s">
        <v>256</v>
      </c>
    </row>
    <row r="4" spans="1:3" x14ac:dyDescent="0.25">
      <c r="A4" s="183">
        <v>2436</v>
      </c>
      <c r="B4" s="184" t="s">
        <v>257</v>
      </c>
      <c r="C4" s="185" t="s">
        <v>256</v>
      </c>
    </row>
    <row r="5" spans="1:3" x14ac:dyDescent="0.25">
      <c r="A5" s="183">
        <v>2437</v>
      </c>
      <c r="B5" s="184" t="s">
        <v>258</v>
      </c>
      <c r="C5" s="185" t="s">
        <v>256</v>
      </c>
    </row>
    <row r="6" spans="1:3" x14ac:dyDescent="0.25">
      <c r="A6" s="183">
        <v>2438</v>
      </c>
      <c r="B6" s="186" t="s">
        <v>259</v>
      </c>
      <c r="C6" s="185" t="s">
        <v>256</v>
      </c>
    </row>
    <row r="7" spans="1:3" x14ac:dyDescent="0.25">
      <c r="A7" s="183">
        <v>2439</v>
      </c>
      <c r="B7" s="187" t="s">
        <v>260</v>
      </c>
      <c r="C7" s="185" t="s">
        <v>256</v>
      </c>
    </row>
    <row r="8" spans="1:3" x14ac:dyDescent="0.25">
      <c r="A8" s="183">
        <v>2440</v>
      </c>
      <c r="B8" s="187" t="s">
        <v>261</v>
      </c>
      <c r="C8" s="185" t="s">
        <v>256</v>
      </c>
    </row>
    <row r="9" spans="1:3" x14ac:dyDescent="0.25">
      <c r="A9" s="183">
        <v>2441</v>
      </c>
      <c r="B9" s="188" t="s">
        <v>262</v>
      </c>
      <c r="C9" s="185" t="s">
        <v>256</v>
      </c>
    </row>
    <row r="10" spans="1:3" x14ac:dyDescent="0.25">
      <c r="A10" s="189">
        <v>2041</v>
      </c>
      <c r="B10" s="190" t="s">
        <v>246</v>
      </c>
      <c r="C10" s="185" t="s">
        <v>263</v>
      </c>
    </row>
    <row r="11" spans="1:3" x14ac:dyDescent="0.25">
      <c r="A11" s="183">
        <v>2227</v>
      </c>
      <c r="B11" s="191" t="s">
        <v>100</v>
      </c>
      <c r="C11" s="185" t="s">
        <v>263</v>
      </c>
    </row>
    <row r="12" spans="1:3" x14ac:dyDescent="0.25">
      <c r="A12" s="189">
        <v>2240</v>
      </c>
      <c r="B12" s="190" t="s">
        <v>101</v>
      </c>
      <c r="C12" s="185" t="s">
        <v>263</v>
      </c>
    </row>
    <row r="13" spans="1:3" x14ac:dyDescent="0.25">
      <c r="A13" s="192">
        <v>2260</v>
      </c>
      <c r="B13" s="184" t="s">
        <v>264</v>
      </c>
      <c r="C13" s="185" t="s">
        <v>263</v>
      </c>
    </row>
    <row r="14" spans="1:3" x14ac:dyDescent="0.25">
      <c r="A14" s="193">
        <v>2261</v>
      </c>
      <c r="B14" s="188" t="s">
        <v>265</v>
      </c>
      <c r="C14" s="185" t="s">
        <v>263</v>
      </c>
    </row>
    <row r="15" spans="1:3" x14ac:dyDescent="0.25">
      <c r="A15" s="192">
        <v>2263</v>
      </c>
      <c r="B15" s="184" t="s">
        <v>266</v>
      </c>
      <c r="C15" s="185" t="s">
        <v>263</v>
      </c>
    </row>
    <row r="16" spans="1:3" x14ac:dyDescent="0.25">
      <c r="A16" s="192">
        <v>2264</v>
      </c>
      <c r="B16" s="184" t="s">
        <v>267</v>
      </c>
      <c r="C16" s="185" t="s">
        <v>263</v>
      </c>
    </row>
    <row r="17" spans="1:3" x14ac:dyDescent="0.25">
      <c r="A17" s="192">
        <v>2265</v>
      </c>
      <c r="B17" s="184" t="s">
        <v>102</v>
      </c>
      <c r="C17" s="185" t="s">
        <v>263</v>
      </c>
    </row>
    <row r="18" spans="1:3" x14ac:dyDescent="0.25">
      <c r="A18" s="194">
        <v>2312</v>
      </c>
      <c r="B18" s="187" t="s">
        <v>103</v>
      </c>
      <c r="C18" s="185" t="s">
        <v>263</v>
      </c>
    </row>
    <row r="19" spans="1:3" x14ac:dyDescent="0.25">
      <c r="A19" s="195">
        <v>2426</v>
      </c>
      <c r="B19" s="191" t="s">
        <v>105</v>
      </c>
      <c r="C19" s="196" t="s">
        <v>263</v>
      </c>
    </row>
    <row r="20" spans="1:3" x14ac:dyDescent="0.25">
      <c r="A20" s="197">
        <v>33</v>
      </c>
      <c r="B20" s="198" t="s">
        <v>268</v>
      </c>
      <c r="C20" s="199" t="s">
        <v>269</v>
      </c>
    </row>
    <row r="21" spans="1:3" x14ac:dyDescent="0.25">
      <c r="A21" s="197">
        <v>171</v>
      </c>
      <c r="B21" s="200" t="s">
        <v>270</v>
      </c>
      <c r="C21" s="199" t="s">
        <v>269</v>
      </c>
    </row>
    <row r="22" spans="1:3" x14ac:dyDescent="0.25">
      <c r="A22" s="201">
        <v>639</v>
      </c>
      <c r="B22" s="202" t="s">
        <v>271</v>
      </c>
      <c r="C22" s="199" t="s">
        <v>269</v>
      </c>
    </row>
    <row r="23" spans="1:3" x14ac:dyDescent="0.25">
      <c r="A23" s="197">
        <v>1237</v>
      </c>
      <c r="B23" s="200" t="s">
        <v>272</v>
      </c>
      <c r="C23" s="199" t="s">
        <v>269</v>
      </c>
    </row>
    <row r="24" spans="1:3" x14ac:dyDescent="0.25">
      <c r="A24" s="201">
        <v>1509</v>
      </c>
      <c r="B24" s="202" t="s">
        <v>273</v>
      </c>
      <c r="C24" s="199" t="s">
        <v>269</v>
      </c>
    </row>
    <row r="25" spans="1:3" x14ac:dyDescent="0.25">
      <c r="A25" s="201">
        <v>1614</v>
      </c>
      <c r="B25" s="202" t="s">
        <v>274</v>
      </c>
      <c r="C25" s="199" t="s">
        <v>269</v>
      </c>
    </row>
    <row r="26" spans="1:3" x14ac:dyDescent="0.25">
      <c r="A26" s="201">
        <v>1711</v>
      </c>
      <c r="B26" s="202" t="s">
        <v>275</v>
      </c>
      <c r="C26" s="199" t="s">
        <v>269</v>
      </c>
    </row>
    <row r="27" spans="1:3" x14ac:dyDescent="0.25">
      <c r="A27" s="197">
        <v>1833</v>
      </c>
      <c r="B27" s="200" t="s">
        <v>276</v>
      </c>
      <c r="C27" s="199" t="s">
        <v>269</v>
      </c>
    </row>
    <row r="28" spans="1:3" x14ac:dyDescent="0.25">
      <c r="A28" s="201">
        <v>1835</v>
      </c>
      <c r="B28" s="202" t="s">
        <v>277</v>
      </c>
      <c r="C28" s="199" t="s">
        <v>269</v>
      </c>
    </row>
    <row r="29" spans="1:3" x14ac:dyDescent="0.25">
      <c r="A29" s="197">
        <v>2011</v>
      </c>
      <c r="B29" s="200" t="s">
        <v>278</v>
      </c>
      <c r="C29" s="199" t="s">
        <v>269</v>
      </c>
    </row>
    <row r="30" spans="1:3" x14ac:dyDescent="0.25">
      <c r="A30" s="197">
        <v>2014</v>
      </c>
      <c r="B30" s="203" t="s">
        <v>279</v>
      </c>
      <c r="C30" s="199" t="s">
        <v>269</v>
      </c>
    </row>
    <row r="31" spans="1:3" x14ac:dyDescent="0.25">
      <c r="A31" s="197">
        <v>2044</v>
      </c>
      <c r="B31" s="200" t="s">
        <v>280</v>
      </c>
      <c r="C31" s="199" t="s">
        <v>269</v>
      </c>
    </row>
    <row r="32" spans="1:3" x14ac:dyDescent="0.25">
      <c r="A32" s="197">
        <v>2203</v>
      </c>
      <c r="B32" s="200" t="s">
        <v>281</v>
      </c>
      <c r="C32" s="199" t="s">
        <v>269</v>
      </c>
    </row>
    <row r="33" spans="1:3" x14ac:dyDescent="0.25">
      <c r="A33" s="201">
        <v>2257</v>
      </c>
      <c r="B33" s="204" t="s">
        <v>282</v>
      </c>
      <c r="C33" s="199" t="s">
        <v>269</v>
      </c>
    </row>
    <row r="34" spans="1:3" x14ac:dyDescent="0.25">
      <c r="A34" s="197">
        <v>2320</v>
      </c>
      <c r="B34" s="200" t="s">
        <v>283</v>
      </c>
      <c r="C34" s="199" t="s">
        <v>269</v>
      </c>
    </row>
    <row r="35" spans="1:3" x14ac:dyDescent="0.25">
      <c r="A35" s="197">
        <v>2372</v>
      </c>
      <c r="B35" s="200" t="s">
        <v>284</v>
      </c>
      <c r="C35" s="199" t="s">
        <v>269</v>
      </c>
    </row>
    <row r="36" spans="1:3" x14ac:dyDescent="0.25">
      <c r="A36" s="197">
        <v>2373</v>
      </c>
      <c r="B36" s="200" t="s">
        <v>285</v>
      </c>
      <c r="C36" s="199" t="s">
        <v>269</v>
      </c>
    </row>
    <row r="37" spans="1:3" x14ac:dyDescent="0.25">
      <c r="A37" s="197">
        <v>2380</v>
      </c>
      <c r="B37" s="200" t="s">
        <v>286</v>
      </c>
      <c r="C37" s="199" t="s">
        <v>269</v>
      </c>
    </row>
    <row r="38" spans="1:3" x14ac:dyDescent="0.25">
      <c r="A38" s="197">
        <v>2399</v>
      </c>
      <c r="B38" s="198" t="s">
        <v>287</v>
      </c>
      <c r="C38" s="199" t="s">
        <v>269</v>
      </c>
    </row>
    <row r="39" spans="1:3" x14ac:dyDescent="0.25">
      <c r="A39" s="183">
        <v>2404</v>
      </c>
      <c r="B39" s="200" t="s">
        <v>288</v>
      </c>
      <c r="C39" s="199" t="s">
        <v>269</v>
      </c>
    </row>
    <row r="40" spans="1:3" x14ac:dyDescent="0.25">
      <c r="A40" s="205">
        <v>67</v>
      </c>
      <c r="B40" s="206" t="s">
        <v>289</v>
      </c>
      <c r="C40" s="207" t="s">
        <v>290</v>
      </c>
    </row>
    <row r="41" spans="1:3" x14ac:dyDescent="0.25">
      <c r="A41" s="205">
        <v>98</v>
      </c>
      <c r="B41" s="206" t="s">
        <v>291</v>
      </c>
      <c r="C41" s="207" t="s">
        <v>290</v>
      </c>
    </row>
    <row r="42" spans="1:3" x14ac:dyDescent="0.25">
      <c r="A42" s="205">
        <v>99</v>
      </c>
      <c r="B42" s="206" t="s">
        <v>292</v>
      </c>
      <c r="C42" s="207" t="s">
        <v>290</v>
      </c>
    </row>
    <row r="43" spans="1:3" x14ac:dyDescent="0.25">
      <c r="A43" s="205">
        <v>100</v>
      </c>
      <c r="B43" s="206" t="s">
        <v>293</v>
      </c>
      <c r="C43" s="207" t="s">
        <v>290</v>
      </c>
    </row>
    <row r="44" spans="1:3" x14ac:dyDescent="0.25">
      <c r="A44" s="205">
        <v>101</v>
      </c>
      <c r="B44" s="206" t="s">
        <v>294</v>
      </c>
      <c r="C44" s="207" t="s">
        <v>290</v>
      </c>
    </row>
    <row r="45" spans="1:3" x14ac:dyDescent="0.25">
      <c r="A45" s="208">
        <v>1870</v>
      </c>
      <c r="B45" s="203" t="s">
        <v>295</v>
      </c>
      <c r="C45" s="199" t="s">
        <v>290</v>
      </c>
    </row>
    <row r="46" spans="1:3" x14ac:dyDescent="0.25">
      <c r="A46" s="205">
        <v>2274</v>
      </c>
      <c r="B46" s="206" t="s">
        <v>296</v>
      </c>
      <c r="C46" s="207" t="s">
        <v>290</v>
      </c>
    </row>
    <row r="47" spans="1:3" x14ac:dyDescent="0.25">
      <c r="A47" s="205">
        <v>2275</v>
      </c>
      <c r="B47" s="206" t="s">
        <v>297</v>
      </c>
      <c r="C47" s="207" t="s">
        <v>290</v>
      </c>
    </row>
    <row r="48" spans="1:3" x14ac:dyDescent="0.25">
      <c r="A48" s="209">
        <v>2276</v>
      </c>
      <c r="B48" s="210" t="s">
        <v>298</v>
      </c>
      <c r="C48" s="207" t="s">
        <v>290</v>
      </c>
    </row>
    <row r="49" spans="1:3" x14ac:dyDescent="0.25">
      <c r="A49" s="211">
        <v>59</v>
      </c>
      <c r="B49" s="186" t="s">
        <v>299</v>
      </c>
      <c r="C49" s="185" t="s">
        <v>300</v>
      </c>
    </row>
    <row r="50" spans="1:3" x14ac:dyDescent="0.25">
      <c r="A50" s="212">
        <v>64</v>
      </c>
      <c r="B50" s="213" t="s">
        <v>301</v>
      </c>
      <c r="C50" s="185" t="s">
        <v>300</v>
      </c>
    </row>
    <row r="51" spans="1:3" x14ac:dyDescent="0.25">
      <c r="A51" s="212">
        <v>658</v>
      </c>
      <c r="B51" s="213" t="s">
        <v>302</v>
      </c>
      <c r="C51" s="185" t="s">
        <v>300</v>
      </c>
    </row>
    <row r="52" spans="1:3" x14ac:dyDescent="0.25">
      <c r="A52" s="214">
        <v>659</v>
      </c>
      <c r="B52" s="202" t="s">
        <v>303</v>
      </c>
      <c r="C52" s="215" t="s">
        <v>300</v>
      </c>
    </row>
    <row r="53" spans="1:3" x14ac:dyDescent="0.25">
      <c r="A53" s="211">
        <v>751</v>
      </c>
      <c r="B53" s="186" t="s">
        <v>304</v>
      </c>
      <c r="C53" s="185" t="s">
        <v>300</v>
      </c>
    </row>
    <row r="54" spans="1:3" x14ac:dyDescent="0.25">
      <c r="A54" s="211">
        <v>754</v>
      </c>
      <c r="B54" s="186" t="s">
        <v>305</v>
      </c>
      <c r="C54" s="185" t="s">
        <v>300</v>
      </c>
    </row>
    <row r="55" spans="1:3" x14ac:dyDescent="0.25">
      <c r="A55" s="211">
        <v>759</v>
      </c>
      <c r="B55" s="186" t="s">
        <v>306</v>
      </c>
      <c r="C55" s="185" t="s">
        <v>300</v>
      </c>
    </row>
    <row r="56" spans="1:3" x14ac:dyDescent="0.25">
      <c r="A56" s="212">
        <v>1823</v>
      </c>
      <c r="B56" s="186" t="s">
        <v>307</v>
      </c>
      <c r="C56" s="185" t="s">
        <v>300</v>
      </c>
    </row>
    <row r="57" spans="1:3" x14ac:dyDescent="0.25">
      <c r="A57" s="212">
        <v>1911</v>
      </c>
      <c r="B57" s="213" t="s">
        <v>308</v>
      </c>
      <c r="C57" s="185" t="s">
        <v>300</v>
      </c>
    </row>
    <row r="58" spans="1:3" x14ac:dyDescent="0.25">
      <c r="A58" s="211">
        <v>1916</v>
      </c>
      <c r="B58" s="186" t="s">
        <v>309</v>
      </c>
      <c r="C58" s="185" t="s">
        <v>300</v>
      </c>
    </row>
    <row r="59" spans="1:3" x14ac:dyDescent="0.25">
      <c r="A59" s="212">
        <v>1918</v>
      </c>
      <c r="B59" s="216" t="s">
        <v>310</v>
      </c>
      <c r="C59" s="185" t="s">
        <v>300</v>
      </c>
    </row>
    <row r="60" spans="1:3" x14ac:dyDescent="0.25">
      <c r="A60" s="211">
        <v>1919</v>
      </c>
      <c r="B60" s="186" t="s">
        <v>311</v>
      </c>
      <c r="C60" s="185" t="s">
        <v>300</v>
      </c>
    </row>
    <row r="61" spans="1:3" x14ac:dyDescent="0.25">
      <c r="A61" s="211">
        <v>1920</v>
      </c>
      <c r="B61" s="186" t="s">
        <v>312</v>
      </c>
      <c r="C61" s="185" t="s">
        <v>300</v>
      </c>
    </row>
    <row r="62" spans="1:3" x14ac:dyDescent="0.25">
      <c r="A62" s="217">
        <v>1923</v>
      </c>
      <c r="B62" s="216" t="s">
        <v>313</v>
      </c>
      <c r="C62" s="185" t="s">
        <v>300</v>
      </c>
    </row>
    <row r="63" spans="1:3" x14ac:dyDescent="0.25">
      <c r="A63" s="217">
        <v>1925</v>
      </c>
      <c r="B63" s="216" t="s">
        <v>314</v>
      </c>
      <c r="C63" s="185" t="s">
        <v>300</v>
      </c>
    </row>
    <row r="64" spans="1:3" x14ac:dyDescent="0.25">
      <c r="A64" s="212">
        <v>2165</v>
      </c>
      <c r="B64" s="213" t="s">
        <v>315</v>
      </c>
      <c r="C64" s="185" t="s">
        <v>300</v>
      </c>
    </row>
    <row r="65" spans="1:3" x14ac:dyDescent="0.25">
      <c r="A65" s="211">
        <v>2196</v>
      </c>
      <c r="B65" s="186" t="s">
        <v>316</v>
      </c>
      <c r="C65" s="185" t="s">
        <v>300</v>
      </c>
    </row>
    <row r="66" spans="1:3" x14ac:dyDescent="0.25">
      <c r="A66" s="212">
        <v>2200</v>
      </c>
      <c r="B66" s="186" t="s">
        <v>317</v>
      </c>
      <c r="C66" s="185" t="s">
        <v>300</v>
      </c>
    </row>
    <row r="67" spans="1:3" x14ac:dyDescent="0.25">
      <c r="A67" s="212">
        <v>2413</v>
      </c>
      <c r="B67" s="186" t="s">
        <v>318</v>
      </c>
      <c r="C67" s="185" t="s">
        <v>300</v>
      </c>
    </row>
    <row r="68" spans="1:3" x14ac:dyDescent="0.25">
      <c r="A68" s="212">
        <v>2414</v>
      </c>
      <c r="B68" s="216" t="s">
        <v>319</v>
      </c>
      <c r="C68" s="185" t="s">
        <v>300</v>
      </c>
    </row>
    <row r="69" spans="1:3" x14ac:dyDescent="0.25">
      <c r="A69" s="197">
        <v>150</v>
      </c>
      <c r="B69" s="198" t="s">
        <v>320</v>
      </c>
      <c r="C69" s="199" t="s">
        <v>321</v>
      </c>
    </row>
    <row r="70" spans="1:3" x14ac:dyDescent="0.25">
      <c r="A70" s="197">
        <v>1152</v>
      </c>
      <c r="B70" s="200" t="s">
        <v>322</v>
      </c>
      <c r="C70" s="199" t="s">
        <v>321</v>
      </c>
    </row>
    <row r="71" spans="1:3" x14ac:dyDescent="0.25">
      <c r="A71" s="197">
        <v>1156</v>
      </c>
      <c r="B71" s="200" t="s">
        <v>323</v>
      </c>
      <c r="C71" s="199" t="s">
        <v>321</v>
      </c>
    </row>
    <row r="72" spans="1:3" x14ac:dyDescent="0.25">
      <c r="A72" s="197">
        <v>1159</v>
      </c>
      <c r="B72" s="200" t="s">
        <v>324</v>
      </c>
      <c r="C72" s="199" t="s">
        <v>321</v>
      </c>
    </row>
    <row r="73" spans="1:3" x14ac:dyDescent="0.25">
      <c r="A73" s="197">
        <v>1162</v>
      </c>
      <c r="B73" s="200" t="s">
        <v>325</v>
      </c>
      <c r="C73" s="199" t="s">
        <v>321</v>
      </c>
    </row>
    <row r="74" spans="1:3" x14ac:dyDescent="0.25">
      <c r="A74" s="197">
        <v>1510</v>
      </c>
      <c r="B74" s="200" t="s">
        <v>326</v>
      </c>
      <c r="C74" s="199" t="s">
        <v>321</v>
      </c>
    </row>
    <row r="75" spans="1:3" x14ac:dyDescent="0.25">
      <c r="A75" s="197">
        <v>1513</v>
      </c>
      <c r="B75" s="200" t="s">
        <v>327</v>
      </c>
      <c r="C75" s="199" t="s">
        <v>321</v>
      </c>
    </row>
    <row r="76" spans="1:3" x14ac:dyDescent="0.25">
      <c r="A76" s="197">
        <v>2007</v>
      </c>
      <c r="B76" s="200" t="s">
        <v>328</v>
      </c>
      <c r="C76" s="199" t="s">
        <v>321</v>
      </c>
    </row>
    <row r="77" spans="1:3" x14ac:dyDescent="0.25">
      <c r="A77" s="197">
        <v>2315</v>
      </c>
      <c r="B77" s="200" t="s">
        <v>329</v>
      </c>
      <c r="C77" s="199" t="s">
        <v>321</v>
      </c>
    </row>
    <row r="78" spans="1:3" x14ac:dyDescent="0.25">
      <c r="A78" s="197">
        <v>2316</v>
      </c>
      <c r="B78" s="200" t="s">
        <v>330</v>
      </c>
      <c r="C78" s="199" t="s">
        <v>321</v>
      </c>
    </row>
    <row r="79" spans="1:3" x14ac:dyDescent="0.25">
      <c r="A79" s="197">
        <v>134</v>
      </c>
      <c r="B79" s="200" t="s">
        <v>228</v>
      </c>
      <c r="C79" s="199" t="s">
        <v>331</v>
      </c>
    </row>
    <row r="80" spans="1:3" x14ac:dyDescent="0.25">
      <c r="A80" s="197">
        <v>167</v>
      </c>
      <c r="B80" s="200" t="s">
        <v>229</v>
      </c>
      <c r="C80" s="199" t="s">
        <v>331</v>
      </c>
    </row>
    <row r="81" spans="1:3" x14ac:dyDescent="0.25">
      <c r="A81" s="197">
        <v>782</v>
      </c>
      <c r="B81" s="200" t="s">
        <v>233</v>
      </c>
      <c r="C81" s="199" t="s">
        <v>331</v>
      </c>
    </row>
    <row r="82" spans="1:3" x14ac:dyDescent="0.25">
      <c r="A82" s="197">
        <v>969</v>
      </c>
      <c r="B82" s="200" t="s">
        <v>234</v>
      </c>
      <c r="C82" s="199" t="s">
        <v>331</v>
      </c>
    </row>
    <row r="83" spans="1:3" x14ac:dyDescent="0.25">
      <c r="A83" s="197">
        <v>1722</v>
      </c>
      <c r="B83" s="200" t="s">
        <v>241</v>
      </c>
      <c r="C83" s="199" t="s">
        <v>331</v>
      </c>
    </row>
    <row r="84" spans="1:3" x14ac:dyDescent="0.25">
      <c r="A84" s="197">
        <v>1723</v>
      </c>
      <c r="B84" s="200" t="s">
        <v>242</v>
      </c>
      <c r="C84" s="199" t="s">
        <v>331</v>
      </c>
    </row>
    <row r="85" spans="1:3" x14ac:dyDescent="0.25">
      <c r="A85" s="197">
        <v>1844</v>
      </c>
      <c r="B85" s="200" t="s">
        <v>243</v>
      </c>
      <c r="C85" s="199" t="s">
        <v>331</v>
      </c>
    </row>
    <row r="86" spans="1:3" x14ac:dyDescent="0.25">
      <c r="A86" s="197">
        <v>1864</v>
      </c>
      <c r="B86" s="198" t="s">
        <v>332</v>
      </c>
      <c r="C86" s="199" t="s">
        <v>331</v>
      </c>
    </row>
    <row r="87" spans="1:3" x14ac:dyDescent="0.25">
      <c r="A87" s="197">
        <v>2219</v>
      </c>
      <c r="B87" s="200" t="s">
        <v>333</v>
      </c>
      <c r="C87" s="199" t="s">
        <v>331</v>
      </c>
    </row>
    <row r="88" spans="1:3" x14ac:dyDescent="0.25">
      <c r="A88" s="197">
        <v>2318</v>
      </c>
      <c r="B88" s="200" t="s">
        <v>334</v>
      </c>
      <c r="C88" s="199" t="s">
        <v>331</v>
      </c>
    </row>
    <row r="89" spans="1:3" x14ac:dyDescent="0.25">
      <c r="A89" s="197">
        <v>2365</v>
      </c>
      <c r="B89" s="200" t="s">
        <v>250</v>
      </c>
      <c r="C89" s="199" t="s">
        <v>331</v>
      </c>
    </row>
    <row r="90" spans="1:3" x14ac:dyDescent="0.25">
      <c r="A90" s="197">
        <v>2378</v>
      </c>
      <c r="B90" s="200" t="s">
        <v>251</v>
      </c>
      <c r="C90" s="199" t="s">
        <v>331</v>
      </c>
    </row>
    <row r="91" spans="1:3" x14ac:dyDescent="0.25">
      <c r="A91" s="197">
        <v>2433</v>
      </c>
      <c r="B91" s="200" t="s">
        <v>335</v>
      </c>
      <c r="C91" s="199" t="s">
        <v>331</v>
      </c>
    </row>
    <row r="92" spans="1:3" x14ac:dyDescent="0.25">
      <c r="A92" s="197">
        <v>32</v>
      </c>
      <c r="B92" s="200" t="s">
        <v>111</v>
      </c>
      <c r="C92" s="199" t="s">
        <v>336</v>
      </c>
    </row>
    <row r="93" spans="1:3" x14ac:dyDescent="0.25">
      <c r="A93" s="197">
        <v>48</v>
      </c>
      <c r="B93" s="200" t="s">
        <v>337</v>
      </c>
      <c r="C93" s="199" t="s">
        <v>336</v>
      </c>
    </row>
    <row r="94" spans="1:3" x14ac:dyDescent="0.25">
      <c r="A94" s="197">
        <v>487</v>
      </c>
      <c r="B94" s="200" t="s">
        <v>209</v>
      </c>
      <c r="C94" s="199" t="s">
        <v>336</v>
      </c>
    </row>
    <row r="95" spans="1:3" x14ac:dyDescent="0.25">
      <c r="A95" s="197">
        <v>499</v>
      </c>
      <c r="B95" s="200" t="s">
        <v>230</v>
      </c>
      <c r="C95" s="199" t="s">
        <v>336</v>
      </c>
    </row>
    <row r="96" spans="1:3" x14ac:dyDescent="0.25">
      <c r="A96" s="197">
        <v>579</v>
      </c>
      <c r="B96" s="200" t="s">
        <v>231</v>
      </c>
      <c r="C96" s="199" t="s">
        <v>336</v>
      </c>
    </row>
    <row r="97" spans="1:3" x14ac:dyDescent="0.25">
      <c r="A97" s="201">
        <v>1000</v>
      </c>
      <c r="B97" s="218" t="s">
        <v>134</v>
      </c>
      <c r="C97" s="199" t="s">
        <v>336</v>
      </c>
    </row>
    <row r="98" spans="1:3" x14ac:dyDescent="0.25">
      <c r="A98" s="183">
        <v>1042</v>
      </c>
      <c r="B98" s="200" t="s">
        <v>112</v>
      </c>
      <c r="C98" s="199" t="s">
        <v>336</v>
      </c>
    </row>
    <row r="99" spans="1:3" x14ac:dyDescent="0.25">
      <c r="A99" s="197">
        <v>1066</v>
      </c>
      <c r="B99" s="198" t="s">
        <v>338</v>
      </c>
      <c r="C99" s="199" t="s">
        <v>336</v>
      </c>
    </row>
    <row r="100" spans="1:3" x14ac:dyDescent="0.25">
      <c r="A100" s="197">
        <v>1086</v>
      </c>
      <c r="B100" s="200" t="s">
        <v>236</v>
      </c>
      <c r="C100" s="199" t="s">
        <v>336</v>
      </c>
    </row>
    <row r="101" spans="1:3" x14ac:dyDescent="0.25">
      <c r="A101" s="197">
        <v>1210</v>
      </c>
      <c r="B101" s="200" t="s">
        <v>238</v>
      </c>
      <c r="C101" s="199" t="s">
        <v>336</v>
      </c>
    </row>
    <row r="102" spans="1:3" x14ac:dyDescent="0.25">
      <c r="A102" s="201">
        <v>1423</v>
      </c>
      <c r="B102" s="218" t="s">
        <v>114</v>
      </c>
      <c r="C102" s="199" t="s">
        <v>336</v>
      </c>
    </row>
    <row r="103" spans="1:3" x14ac:dyDescent="0.25">
      <c r="A103" s="197">
        <v>1437</v>
      </c>
      <c r="B103" s="200" t="s">
        <v>227</v>
      </c>
      <c r="C103" s="199" t="s">
        <v>336</v>
      </c>
    </row>
    <row r="104" spans="1:3" x14ac:dyDescent="0.25">
      <c r="A104" s="197">
        <v>1460</v>
      </c>
      <c r="B104" s="203" t="s">
        <v>226</v>
      </c>
      <c r="C104" s="199" t="s">
        <v>336</v>
      </c>
    </row>
    <row r="105" spans="1:3" x14ac:dyDescent="0.25">
      <c r="A105" s="197">
        <v>1473</v>
      </c>
      <c r="B105" s="200" t="s">
        <v>339</v>
      </c>
      <c r="C105" s="199" t="s">
        <v>336</v>
      </c>
    </row>
    <row r="106" spans="1:3" x14ac:dyDescent="0.25">
      <c r="A106" s="197">
        <v>1558</v>
      </c>
      <c r="B106" s="200" t="s">
        <v>225</v>
      </c>
      <c r="C106" s="199" t="s">
        <v>336</v>
      </c>
    </row>
    <row r="107" spans="1:3" x14ac:dyDescent="0.25">
      <c r="A107" s="197">
        <v>1899</v>
      </c>
      <c r="B107" s="200" t="s">
        <v>340</v>
      </c>
      <c r="C107" s="199" t="s">
        <v>336</v>
      </c>
    </row>
    <row r="108" spans="1:3" x14ac:dyDescent="0.25">
      <c r="A108" s="197">
        <v>1905</v>
      </c>
      <c r="B108" s="200" t="s">
        <v>341</v>
      </c>
      <c r="C108" s="199" t="s">
        <v>336</v>
      </c>
    </row>
    <row r="109" spans="1:3" x14ac:dyDescent="0.25">
      <c r="A109" s="197">
        <v>2003</v>
      </c>
      <c r="B109" s="200" t="s">
        <v>110</v>
      </c>
      <c r="C109" s="199" t="s">
        <v>336</v>
      </c>
    </row>
    <row r="110" spans="1:3" x14ac:dyDescent="0.25">
      <c r="A110" s="197">
        <v>2013</v>
      </c>
      <c r="B110" s="198" t="s">
        <v>342</v>
      </c>
      <c r="C110" s="199" t="s">
        <v>336</v>
      </c>
    </row>
    <row r="111" spans="1:3" x14ac:dyDescent="0.25">
      <c r="A111" s="197">
        <v>2056</v>
      </c>
      <c r="B111" s="200" t="s">
        <v>343</v>
      </c>
      <c r="C111" s="199" t="s">
        <v>336</v>
      </c>
    </row>
    <row r="112" spans="1:3" x14ac:dyDescent="0.25">
      <c r="A112" s="201">
        <v>2166</v>
      </c>
      <c r="B112" s="218" t="s">
        <v>113</v>
      </c>
      <c r="C112" s="199" t="s">
        <v>336</v>
      </c>
    </row>
    <row r="113" spans="1:3" x14ac:dyDescent="0.25">
      <c r="A113" s="197">
        <v>2168</v>
      </c>
      <c r="B113" s="200" t="s">
        <v>116</v>
      </c>
      <c r="C113" s="199" t="s">
        <v>336</v>
      </c>
    </row>
    <row r="114" spans="1:3" x14ac:dyDescent="0.25">
      <c r="A114" s="197">
        <v>2253</v>
      </c>
      <c r="B114" s="200" t="s">
        <v>249</v>
      </c>
      <c r="C114" s="199" t="s">
        <v>336</v>
      </c>
    </row>
    <row r="115" spans="1:3" x14ac:dyDescent="0.25">
      <c r="A115" s="197">
        <v>2346</v>
      </c>
      <c r="B115" s="200" t="s">
        <v>115</v>
      </c>
      <c r="C115" s="199" t="s">
        <v>336</v>
      </c>
    </row>
    <row r="116" spans="1:3" x14ac:dyDescent="0.25">
      <c r="A116" s="197">
        <v>21</v>
      </c>
      <c r="B116" s="219" t="s">
        <v>125</v>
      </c>
      <c r="C116" s="199" t="s">
        <v>344</v>
      </c>
    </row>
    <row r="117" spans="1:3" x14ac:dyDescent="0.25">
      <c r="A117" s="201">
        <v>30</v>
      </c>
      <c r="B117" s="218" t="s">
        <v>123</v>
      </c>
      <c r="C117" s="185" t="s">
        <v>344</v>
      </c>
    </row>
    <row r="118" spans="1:3" x14ac:dyDescent="0.25">
      <c r="A118" s="201">
        <v>66</v>
      </c>
      <c r="B118" s="218" t="s">
        <v>126</v>
      </c>
      <c r="C118" s="185" t="s">
        <v>344</v>
      </c>
    </row>
    <row r="119" spans="1:3" x14ac:dyDescent="0.25">
      <c r="A119" s="201">
        <v>203</v>
      </c>
      <c r="B119" s="218" t="s">
        <v>345</v>
      </c>
      <c r="C119" s="185" t="s">
        <v>344</v>
      </c>
    </row>
    <row r="120" spans="1:3" x14ac:dyDescent="0.25">
      <c r="A120" s="197">
        <v>343</v>
      </c>
      <c r="B120" s="219" t="s">
        <v>117</v>
      </c>
      <c r="C120" s="199" t="s">
        <v>344</v>
      </c>
    </row>
    <row r="121" spans="1:3" x14ac:dyDescent="0.25">
      <c r="A121" s="197">
        <v>612</v>
      </c>
      <c r="B121" s="219" t="s">
        <v>122</v>
      </c>
      <c r="C121" s="199" t="s">
        <v>344</v>
      </c>
    </row>
    <row r="122" spans="1:3" x14ac:dyDescent="0.25">
      <c r="A122" s="201">
        <v>711</v>
      </c>
      <c r="B122" s="218" t="s">
        <v>118</v>
      </c>
      <c r="C122" s="185" t="s">
        <v>344</v>
      </c>
    </row>
    <row r="123" spans="1:3" x14ac:dyDescent="0.25">
      <c r="A123" s="197">
        <v>975</v>
      </c>
      <c r="B123" s="219" t="s">
        <v>346</v>
      </c>
      <c r="C123" s="199" t="s">
        <v>344</v>
      </c>
    </row>
    <row r="124" spans="1:3" x14ac:dyDescent="0.25">
      <c r="A124" s="197">
        <v>986</v>
      </c>
      <c r="B124" s="220" t="s">
        <v>235</v>
      </c>
      <c r="C124" s="199" t="s">
        <v>344</v>
      </c>
    </row>
    <row r="125" spans="1:3" x14ac:dyDescent="0.25">
      <c r="A125" s="197">
        <v>1044</v>
      </c>
      <c r="B125" s="219" t="s">
        <v>129</v>
      </c>
      <c r="C125" s="199" t="s">
        <v>344</v>
      </c>
    </row>
    <row r="126" spans="1:3" x14ac:dyDescent="0.25">
      <c r="A126" s="201">
        <v>1160</v>
      </c>
      <c r="B126" s="218" t="s">
        <v>155</v>
      </c>
      <c r="C126" s="185" t="s">
        <v>344</v>
      </c>
    </row>
    <row r="127" spans="1:3" x14ac:dyDescent="0.25">
      <c r="A127" s="201">
        <v>1330</v>
      </c>
      <c r="B127" s="218" t="s">
        <v>172</v>
      </c>
      <c r="C127" s="185" t="s">
        <v>344</v>
      </c>
    </row>
    <row r="128" spans="1:3" x14ac:dyDescent="0.25">
      <c r="A128" s="201">
        <v>1489</v>
      </c>
      <c r="B128" s="218" t="s">
        <v>347</v>
      </c>
      <c r="C128" s="185" t="s">
        <v>344</v>
      </c>
    </row>
    <row r="129" spans="1:3" x14ac:dyDescent="0.25">
      <c r="A129" s="197">
        <v>1496</v>
      </c>
      <c r="B129" s="219" t="s">
        <v>348</v>
      </c>
      <c r="C129" s="199" t="s">
        <v>344</v>
      </c>
    </row>
    <row r="130" spans="1:3" x14ac:dyDescent="0.25">
      <c r="A130" s="197">
        <v>1633</v>
      </c>
      <c r="B130" s="219" t="s">
        <v>349</v>
      </c>
      <c r="C130" s="199" t="s">
        <v>344</v>
      </c>
    </row>
    <row r="131" spans="1:3" x14ac:dyDescent="0.25">
      <c r="A131" s="201">
        <v>1635</v>
      </c>
      <c r="B131" s="218" t="s">
        <v>124</v>
      </c>
      <c r="C131" s="185" t="s">
        <v>344</v>
      </c>
    </row>
    <row r="132" spans="1:3" x14ac:dyDescent="0.25">
      <c r="A132" s="197">
        <v>1653</v>
      </c>
      <c r="B132" s="219" t="s">
        <v>350</v>
      </c>
      <c r="C132" s="199" t="s">
        <v>344</v>
      </c>
    </row>
    <row r="133" spans="1:3" x14ac:dyDescent="0.25">
      <c r="A133" s="197">
        <v>1956</v>
      </c>
      <c r="B133" s="219" t="s">
        <v>351</v>
      </c>
      <c r="C133" s="199" t="s">
        <v>344</v>
      </c>
    </row>
    <row r="134" spans="1:3" x14ac:dyDescent="0.25">
      <c r="A134" s="197">
        <v>1965</v>
      </c>
      <c r="B134" s="206" t="s">
        <v>352</v>
      </c>
      <c r="C134" s="199" t="s">
        <v>344</v>
      </c>
    </row>
    <row r="135" spans="1:3" x14ac:dyDescent="0.25">
      <c r="A135" s="201">
        <v>2124</v>
      </c>
      <c r="B135" s="218" t="s">
        <v>247</v>
      </c>
      <c r="C135" s="185" t="s">
        <v>344</v>
      </c>
    </row>
    <row r="136" spans="1:3" x14ac:dyDescent="0.25">
      <c r="A136" s="201">
        <v>2127</v>
      </c>
      <c r="B136" s="218" t="s">
        <v>127</v>
      </c>
      <c r="C136" s="185" t="s">
        <v>344</v>
      </c>
    </row>
    <row r="137" spans="1:3" x14ac:dyDescent="0.25">
      <c r="A137" s="201">
        <v>2128</v>
      </c>
      <c r="B137" s="202" t="s">
        <v>128</v>
      </c>
      <c r="C137" s="185" t="s">
        <v>344</v>
      </c>
    </row>
    <row r="138" spans="1:3" x14ac:dyDescent="0.25">
      <c r="A138" s="197">
        <v>2129</v>
      </c>
      <c r="B138" s="219" t="s">
        <v>353</v>
      </c>
      <c r="C138" s="199" t="s">
        <v>344</v>
      </c>
    </row>
    <row r="139" spans="1:3" x14ac:dyDescent="0.25">
      <c r="A139" s="197">
        <v>2139</v>
      </c>
      <c r="B139" s="219" t="s">
        <v>130</v>
      </c>
      <c r="C139" s="199" t="s">
        <v>344</v>
      </c>
    </row>
    <row r="140" spans="1:3" x14ac:dyDescent="0.25">
      <c r="A140" s="197">
        <v>2149</v>
      </c>
      <c r="B140" s="219" t="s">
        <v>354</v>
      </c>
      <c r="C140" s="199" t="s">
        <v>344</v>
      </c>
    </row>
    <row r="141" spans="1:3" x14ac:dyDescent="0.25">
      <c r="A141" s="201">
        <v>2162</v>
      </c>
      <c r="B141" s="218" t="s">
        <v>355</v>
      </c>
      <c r="C141" s="185" t="s">
        <v>344</v>
      </c>
    </row>
    <row r="142" spans="1:3" x14ac:dyDescent="0.25">
      <c r="A142" s="197">
        <v>2185</v>
      </c>
      <c r="B142" s="219" t="s">
        <v>356</v>
      </c>
      <c r="C142" s="199" t="s">
        <v>344</v>
      </c>
    </row>
    <row r="143" spans="1:3" x14ac:dyDescent="0.25">
      <c r="A143" s="183">
        <v>2186</v>
      </c>
      <c r="B143" s="219" t="s">
        <v>120</v>
      </c>
      <c r="C143" s="199" t="s">
        <v>344</v>
      </c>
    </row>
    <row r="144" spans="1:3" x14ac:dyDescent="0.25">
      <c r="A144" s="197">
        <v>2202</v>
      </c>
      <c r="B144" s="219" t="s">
        <v>357</v>
      </c>
      <c r="C144" s="199" t="s">
        <v>344</v>
      </c>
    </row>
    <row r="145" spans="1:3" x14ac:dyDescent="0.25">
      <c r="A145" s="197">
        <v>2379</v>
      </c>
      <c r="B145" s="219" t="s">
        <v>245</v>
      </c>
      <c r="C145" s="199" t="s">
        <v>344</v>
      </c>
    </row>
    <row r="146" spans="1:3" x14ac:dyDescent="0.25">
      <c r="A146" s="201">
        <v>2400</v>
      </c>
      <c r="B146" s="218" t="s">
        <v>119</v>
      </c>
      <c r="C146" s="185" t="s">
        <v>344</v>
      </c>
    </row>
    <row r="147" spans="1:3" x14ac:dyDescent="0.25">
      <c r="A147" s="197">
        <v>2401</v>
      </c>
      <c r="B147" s="219" t="s">
        <v>121</v>
      </c>
      <c r="C147" s="199" t="s">
        <v>344</v>
      </c>
    </row>
    <row r="148" spans="1:3" x14ac:dyDescent="0.25">
      <c r="A148" s="201">
        <v>2405</v>
      </c>
      <c r="B148" s="218" t="s">
        <v>165</v>
      </c>
      <c r="C148" s="185" t="s">
        <v>344</v>
      </c>
    </row>
    <row r="149" spans="1:3" x14ac:dyDescent="0.25">
      <c r="A149" s="197">
        <v>2406</v>
      </c>
      <c r="B149" s="219" t="s">
        <v>358</v>
      </c>
      <c r="C149" s="199" t="s">
        <v>344</v>
      </c>
    </row>
    <row r="150" spans="1:3" x14ac:dyDescent="0.25">
      <c r="A150" s="201">
        <v>2407</v>
      </c>
      <c r="B150" s="218" t="s">
        <v>359</v>
      </c>
      <c r="C150" s="185" t="s">
        <v>344</v>
      </c>
    </row>
    <row r="151" spans="1:3" x14ac:dyDescent="0.25">
      <c r="A151" s="197">
        <v>2408</v>
      </c>
      <c r="B151" s="206" t="s">
        <v>360</v>
      </c>
      <c r="C151" s="199" t="s">
        <v>344</v>
      </c>
    </row>
    <row r="152" spans="1:3" x14ac:dyDescent="0.25">
      <c r="A152" s="201">
        <v>2425</v>
      </c>
      <c r="B152" s="218" t="s">
        <v>361</v>
      </c>
      <c r="C152" s="185" t="s">
        <v>344</v>
      </c>
    </row>
    <row r="153" spans="1:3" x14ac:dyDescent="0.25">
      <c r="A153" s="201">
        <v>2447</v>
      </c>
      <c r="B153" s="218" t="s">
        <v>362</v>
      </c>
      <c r="C153" s="185" t="s">
        <v>344</v>
      </c>
    </row>
    <row r="154" spans="1:3" x14ac:dyDescent="0.25">
      <c r="A154" s="201">
        <v>2448</v>
      </c>
      <c r="B154" s="218" t="s">
        <v>363</v>
      </c>
      <c r="C154" s="185" t="s">
        <v>344</v>
      </c>
    </row>
    <row r="155" spans="1:3" x14ac:dyDescent="0.25">
      <c r="A155" s="201">
        <v>2449</v>
      </c>
      <c r="B155" s="218" t="s">
        <v>364</v>
      </c>
      <c r="C155" s="185" t="s">
        <v>344</v>
      </c>
    </row>
    <row r="156" spans="1:3" x14ac:dyDescent="0.25">
      <c r="A156" s="221">
        <v>6</v>
      </c>
      <c r="B156" s="186" t="s">
        <v>148</v>
      </c>
      <c r="C156" s="222" t="s">
        <v>365</v>
      </c>
    </row>
    <row r="157" spans="1:3" x14ac:dyDescent="0.25">
      <c r="A157" s="221">
        <v>159</v>
      </c>
      <c r="B157" s="186" t="s">
        <v>150</v>
      </c>
      <c r="C157" s="222" t="s">
        <v>365</v>
      </c>
    </row>
    <row r="158" spans="1:3" x14ac:dyDescent="0.25">
      <c r="A158" s="201">
        <v>260</v>
      </c>
      <c r="B158" s="218" t="s">
        <v>136</v>
      </c>
      <c r="C158" s="185" t="s">
        <v>365</v>
      </c>
    </row>
    <row r="159" spans="1:3" x14ac:dyDescent="0.25">
      <c r="A159" s="223">
        <v>522</v>
      </c>
      <c r="B159" s="190" t="s">
        <v>132</v>
      </c>
      <c r="C159" s="185" t="s">
        <v>365</v>
      </c>
    </row>
    <row r="160" spans="1:3" x14ac:dyDescent="0.25">
      <c r="A160" s="224">
        <v>665</v>
      </c>
      <c r="B160" s="225" t="s">
        <v>139</v>
      </c>
      <c r="C160" s="185" t="s">
        <v>365</v>
      </c>
    </row>
    <row r="161" spans="1:3" x14ac:dyDescent="0.25">
      <c r="A161" s="223">
        <v>666</v>
      </c>
      <c r="B161" s="213" t="s">
        <v>141</v>
      </c>
      <c r="C161" s="185" t="s">
        <v>365</v>
      </c>
    </row>
    <row r="162" spans="1:3" x14ac:dyDescent="0.25">
      <c r="A162" s="201">
        <v>721</v>
      </c>
      <c r="B162" s="218" t="s">
        <v>137</v>
      </c>
      <c r="C162" s="185" t="s">
        <v>365</v>
      </c>
    </row>
    <row r="163" spans="1:3" x14ac:dyDescent="0.25">
      <c r="A163" s="221">
        <v>752</v>
      </c>
      <c r="B163" s="186" t="s">
        <v>366</v>
      </c>
      <c r="C163" s="222" t="s">
        <v>365</v>
      </c>
    </row>
    <row r="164" spans="1:3" x14ac:dyDescent="0.25">
      <c r="A164" s="223">
        <v>830</v>
      </c>
      <c r="B164" s="213" t="s">
        <v>140</v>
      </c>
      <c r="C164" s="185" t="s">
        <v>365</v>
      </c>
    </row>
    <row r="165" spans="1:3" x14ac:dyDescent="0.25">
      <c r="A165" s="201">
        <v>839</v>
      </c>
      <c r="B165" s="218" t="s">
        <v>98</v>
      </c>
      <c r="C165" s="185" t="s">
        <v>365</v>
      </c>
    </row>
    <row r="166" spans="1:3" x14ac:dyDescent="0.25">
      <c r="A166" s="221">
        <v>1049</v>
      </c>
      <c r="B166" s="186" t="s">
        <v>152</v>
      </c>
      <c r="C166" s="222" t="s">
        <v>365</v>
      </c>
    </row>
    <row r="167" spans="1:3" x14ac:dyDescent="0.25">
      <c r="A167" s="221">
        <v>1060</v>
      </c>
      <c r="B167" s="186" t="s">
        <v>149</v>
      </c>
      <c r="C167" s="222" t="s">
        <v>365</v>
      </c>
    </row>
    <row r="168" spans="1:3" x14ac:dyDescent="0.25">
      <c r="A168" s="201">
        <v>1106</v>
      </c>
      <c r="B168" s="218" t="s">
        <v>133</v>
      </c>
      <c r="C168" s="185" t="s">
        <v>365</v>
      </c>
    </row>
    <row r="169" spans="1:3" x14ac:dyDescent="0.25">
      <c r="A169" s="221">
        <v>1194</v>
      </c>
      <c r="B169" s="186" t="s">
        <v>237</v>
      </c>
      <c r="C169" s="222" t="s">
        <v>365</v>
      </c>
    </row>
    <row r="170" spans="1:3" x14ac:dyDescent="0.25">
      <c r="A170" s="223">
        <v>1255</v>
      </c>
      <c r="B170" s="186" t="s">
        <v>239</v>
      </c>
      <c r="C170" s="185" t="s">
        <v>365</v>
      </c>
    </row>
    <row r="171" spans="1:3" x14ac:dyDescent="0.25">
      <c r="A171" s="224">
        <v>1313</v>
      </c>
      <c r="B171" s="225" t="s">
        <v>154</v>
      </c>
      <c r="C171" s="185" t="s">
        <v>365</v>
      </c>
    </row>
    <row r="172" spans="1:3" x14ac:dyDescent="0.25">
      <c r="A172" s="221">
        <v>1324</v>
      </c>
      <c r="B172" s="186" t="s">
        <v>147</v>
      </c>
      <c r="C172" s="222" t="s">
        <v>365</v>
      </c>
    </row>
    <row r="173" spans="1:3" x14ac:dyDescent="0.25">
      <c r="A173" s="201">
        <v>1407</v>
      </c>
      <c r="B173" s="218" t="s">
        <v>138</v>
      </c>
      <c r="C173" s="185" t="s">
        <v>365</v>
      </c>
    </row>
    <row r="174" spans="1:3" x14ac:dyDescent="0.25">
      <c r="A174" s="226">
        <v>1448</v>
      </c>
      <c r="B174" s="190" t="s">
        <v>131</v>
      </c>
      <c r="C174" s="185" t="s">
        <v>365</v>
      </c>
    </row>
    <row r="175" spans="1:3" x14ac:dyDescent="0.25">
      <c r="A175" s="223">
        <v>1479</v>
      </c>
      <c r="B175" s="213" t="s">
        <v>144</v>
      </c>
      <c r="C175" s="185" t="s">
        <v>365</v>
      </c>
    </row>
    <row r="176" spans="1:3" x14ac:dyDescent="0.25">
      <c r="A176" s="221">
        <v>1532</v>
      </c>
      <c r="B176" s="186" t="s">
        <v>153</v>
      </c>
      <c r="C176" s="222" t="s">
        <v>365</v>
      </c>
    </row>
    <row r="177" spans="1:3" x14ac:dyDescent="0.25">
      <c r="A177" s="223">
        <v>1608</v>
      </c>
      <c r="B177" s="213" t="s">
        <v>367</v>
      </c>
      <c r="C177" s="185" t="s">
        <v>365</v>
      </c>
    </row>
    <row r="178" spans="1:3" x14ac:dyDescent="0.25">
      <c r="A178" s="223">
        <v>1684</v>
      </c>
      <c r="B178" s="213" t="s">
        <v>146</v>
      </c>
      <c r="C178" s="185" t="s">
        <v>365</v>
      </c>
    </row>
    <row r="179" spans="1:3" x14ac:dyDescent="0.25">
      <c r="A179" s="223">
        <v>1773</v>
      </c>
      <c r="B179" s="213" t="s">
        <v>368</v>
      </c>
      <c r="C179" s="185" t="s">
        <v>365</v>
      </c>
    </row>
    <row r="180" spans="1:3" x14ac:dyDescent="0.25">
      <c r="A180" s="221">
        <v>1775</v>
      </c>
      <c r="B180" s="186" t="s">
        <v>213</v>
      </c>
      <c r="C180" s="222" t="s">
        <v>365</v>
      </c>
    </row>
    <row r="181" spans="1:3" x14ac:dyDescent="0.25">
      <c r="A181" s="201">
        <v>1836</v>
      </c>
      <c r="B181" s="218" t="s">
        <v>143</v>
      </c>
      <c r="C181" s="185" t="s">
        <v>365</v>
      </c>
    </row>
    <row r="182" spans="1:3" x14ac:dyDescent="0.25">
      <c r="A182" s="223">
        <v>1959</v>
      </c>
      <c r="B182" s="213" t="s">
        <v>369</v>
      </c>
      <c r="C182" s="185" t="s">
        <v>365</v>
      </c>
    </row>
    <row r="183" spans="1:3" x14ac:dyDescent="0.25">
      <c r="A183" s="221">
        <v>2083</v>
      </c>
      <c r="B183" s="186" t="s">
        <v>151</v>
      </c>
      <c r="C183" s="222" t="s">
        <v>365</v>
      </c>
    </row>
    <row r="184" spans="1:3" x14ac:dyDescent="0.25">
      <c r="A184" s="223">
        <v>2133</v>
      </c>
      <c r="B184" s="213" t="s">
        <v>142</v>
      </c>
      <c r="C184" s="185" t="s">
        <v>365</v>
      </c>
    </row>
    <row r="185" spans="1:3" x14ac:dyDescent="0.25">
      <c r="A185" s="194">
        <v>2208</v>
      </c>
      <c r="B185" s="186" t="s">
        <v>99</v>
      </c>
      <c r="C185" s="227" t="s">
        <v>365</v>
      </c>
    </row>
    <row r="186" spans="1:3" x14ac:dyDescent="0.25">
      <c r="A186" s="223">
        <v>2211</v>
      </c>
      <c r="B186" s="186" t="s">
        <v>370</v>
      </c>
      <c r="C186" s="185" t="s">
        <v>365</v>
      </c>
    </row>
    <row r="187" spans="1:3" x14ac:dyDescent="0.25">
      <c r="A187" s="194">
        <v>2222</v>
      </c>
      <c r="B187" s="186" t="s">
        <v>371</v>
      </c>
      <c r="C187" s="227" t="s">
        <v>365</v>
      </c>
    </row>
    <row r="188" spans="1:3" x14ac:dyDescent="0.25">
      <c r="A188" s="194">
        <v>2294</v>
      </c>
      <c r="B188" s="186" t="s">
        <v>104</v>
      </c>
      <c r="C188" s="227" t="s">
        <v>365</v>
      </c>
    </row>
    <row r="189" spans="1:3" x14ac:dyDescent="0.25">
      <c r="A189" s="194">
        <v>2360</v>
      </c>
      <c r="B189" s="186" t="s">
        <v>372</v>
      </c>
      <c r="C189" s="227" t="s">
        <v>365</v>
      </c>
    </row>
    <row r="190" spans="1:3" x14ac:dyDescent="0.25">
      <c r="A190" s="201">
        <v>1409</v>
      </c>
      <c r="B190" s="202" t="s">
        <v>156</v>
      </c>
      <c r="C190" s="185" t="s">
        <v>373</v>
      </c>
    </row>
    <row r="191" spans="1:3" x14ac:dyDescent="0.25">
      <c r="A191" s="201">
        <v>1410</v>
      </c>
      <c r="B191" s="202" t="s">
        <v>157</v>
      </c>
      <c r="C191" s="185" t="s">
        <v>373</v>
      </c>
    </row>
    <row r="192" spans="1:3" x14ac:dyDescent="0.25">
      <c r="A192" s="201">
        <v>1559</v>
      </c>
      <c r="B192" s="202" t="s">
        <v>158</v>
      </c>
      <c r="C192" s="185" t="s">
        <v>373</v>
      </c>
    </row>
    <row r="193" spans="1:3" x14ac:dyDescent="0.25">
      <c r="A193" s="201">
        <v>1676</v>
      </c>
      <c r="B193" s="202" t="s">
        <v>374</v>
      </c>
      <c r="C193" s="185" t="s">
        <v>373</v>
      </c>
    </row>
    <row r="194" spans="1:3" x14ac:dyDescent="0.25">
      <c r="A194" s="201">
        <v>1893</v>
      </c>
      <c r="B194" s="202" t="s">
        <v>159</v>
      </c>
      <c r="C194" s="185" t="s">
        <v>373</v>
      </c>
    </row>
    <row r="195" spans="1:3" x14ac:dyDescent="0.25">
      <c r="A195" s="201">
        <v>2030</v>
      </c>
      <c r="B195" s="202" t="s">
        <v>160</v>
      </c>
      <c r="C195" s="185" t="s">
        <v>373</v>
      </c>
    </row>
    <row r="196" spans="1:3" x14ac:dyDescent="0.25">
      <c r="A196" s="201">
        <v>2115</v>
      </c>
      <c r="B196" s="202" t="s">
        <v>161</v>
      </c>
      <c r="C196" s="185" t="s">
        <v>373</v>
      </c>
    </row>
    <row r="197" spans="1:3" x14ac:dyDescent="0.25">
      <c r="A197" s="201">
        <v>2120</v>
      </c>
      <c r="B197" s="213" t="s">
        <v>375</v>
      </c>
      <c r="C197" s="185" t="s">
        <v>373</v>
      </c>
    </row>
    <row r="198" spans="1:3" x14ac:dyDescent="0.25">
      <c r="A198" s="201">
        <v>2192</v>
      </c>
      <c r="B198" s="202" t="s">
        <v>376</v>
      </c>
      <c r="C198" s="185" t="s">
        <v>373</v>
      </c>
    </row>
    <row r="199" spans="1:3" x14ac:dyDescent="0.25">
      <c r="A199" s="201">
        <v>2218</v>
      </c>
      <c r="B199" s="202" t="s">
        <v>162</v>
      </c>
      <c r="C199" s="185" t="s">
        <v>373</v>
      </c>
    </row>
    <row r="200" spans="1:3" x14ac:dyDescent="0.25">
      <c r="A200" s="201">
        <v>2234</v>
      </c>
      <c r="B200" s="202" t="s">
        <v>163</v>
      </c>
      <c r="C200" s="185" t="s">
        <v>373</v>
      </c>
    </row>
    <row r="201" spans="1:3" x14ac:dyDescent="0.25">
      <c r="A201" s="201">
        <v>2409</v>
      </c>
      <c r="B201" s="202" t="s">
        <v>164</v>
      </c>
      <c r="C201" s="185" t="s">
        <v>373</v>
      </c>
    </row>
    <row r="202" spans="1:3" x14ac:dyDescent="0.25">
      <c r="A202" s="201">
        <v>2430</v>
      </c>
      <c r="B202" s="213" t="s">
        <v>377</v>
      </c>
      <c r="C202" s="185" t="s">
        <v>373</v>
      </c>
    </row>
    <row r="203" spans="1:3" x14ac:dyDescent="0.25">
      <c r="A203" s="201">
        <v>2431</v>
      </c>
      <c r="B203" s="213" t="s">
        <v>378</v>
      </c>
      <c r="C203" s="185" t="s">
        <v>373</v>
      </c>
    </row>
    <row r="204" spans="1:3" x14ac:dyDescent="0.25">
      <c r="A204" s="212">
        <v>162</v>
      </c>
      <c r="B204" s="228" t="s">
        <v>171</v>
      </c>
      <c r="C204" s="229" t="s">
        <v>379</v>
      </c>
    </row>
    <row r="205" spans="1:3" x14ac:dyDescent="0.25">
      <c r="A205" s="212">
        <v>199</v>
      </c>
      <c r="B205" s="228" t="s">
        <v>169</v>
      </c>
      <c r="C205" s="229" t="s">
        <v>379</v>
      </c>
    </row>
    <row r="206" spans="1:3" x14ac:dyDescent="0.25">
      <c r="A206" s="217">
        <v>268</v>
      </c>
      <c r="B206" s="230" t="s">
        <v>170</v>
      </c>
      <c r="C206" s="229" t="s">
        <v>379</v>
      </c>
    </row>
    <row r="207" spans="1:3" x14ac:dyDescent="0.25">
      <c r="A207" s="211">
        <v>455</v>
      </c>
      <c r="B207" s="231" t="s">
        <v>180</v>
      </c>
      <c r="C207" s="229" t="s">
        <v>379</v>
      </c>
    </row>
    <row r="208" spans="1:3" x14ac:dyDescent="0.25">
      <c r="A208" s="211">
        <v>657</v>
      </c>
      <c r="B208" s="231" t="s">
        <v>232</v>
      </c>
      <c r="C208" s="229" t="s">
        <v>379</v>
      </c>
    </row>
    <row r="209" spans="1:3" x14ac:dyDescent="0.25">
      <c r="A209" s="211">
        <v>813</v>
      </c>
      <c r="B209" s="231" t="s">
        <v>183</v>
      </c>
      <c r="C209" s="229" t="s">
        <v>379</v>
      </c>
    </row>
    <row r="210" spans="1:3" x14ac:dyDescent="0.25">
      <c r="A210" s="211">
        <v>957</v>
      </c>
      <c r="B210" s="231" t="s">
        <v>380</v>
      </c>
      <c r="C210" s="229" t="s">
        <v>379</v>
      </c>
    </row>
    <row r="211" spans="1:3" x14ac:dyDescent="0.25">
      <c r="A211" s="212">
        <v>1046</v>
      </c>
      <c r="B211" s="228" t="s">
        <v>166</v>
      </c>
      <c r="C211" s="229" t="s">
        <v>379</v>
      </c>
    </row>
    <row r="212" spans="1:3" x14ac:dyDescent="0.25">
      <c r="A212" s="217">
        <v>1130</v>
      </c>
      <c r="B212" s="230" t="s">
        <v>167</v>
      </c>
      <c r="C212" s="229" t="s">
        <v>379</v>
      </c>
    </row>
    <row r="213" spans="1:3" x14ac:dyDescent="0.25">
      <c r="A213" s="212">
        <v>1211</v>
      </c>
      <c r="B213" s="228" t="s">
        <v>179</v>
      </c>
      <c r="C213" s="229" t="s">
        <v>379</v>
      </c>
    </row>
    <row r="214" spans="1:3" x14ac:dyDescent="0.25">
      <c r="A214" s="217">
        <v>1434</v>
      </c>
      <c r="B214" s="230" t="s">
        <v>168</v>
      </c>
      <c r="C214" s="229" t="s">
        <v>379</v>
      </c>
    </row>
    <row r="215" spans="1:3" x14ac:dyDescent="0.25">
      <c r="A215" s="211">
        <v>1683</v>
      </c>
      <c r="B215" s="231" t="s">
        <v>145</v>
      </c>
      <c r="C215" s="229" t="s">
        <v>379</v>
      </c>
    </row>
    <row r="216" spans="1:3" x14ac:dyDescent="0.25">
      <c r="A216" s="211">
        <v>1734</v>
      </c>
      <c r="B216" s="231" t="s">
        <v>381</v>
      </c>
      <c r="C216" s="229" t="s">
        <v>379</v>
      </c>
    </row>
    <row r="217" spans="1:3" x14ac:dyDescent="0.25">
      <c r="A217" s="212">
        <v>1849</v>
      </c>
      <c r="B217" s="228" t="s">
        <v>175</v>
      </c>
      <c r="C217" s="229" t="s">
        <v>379</v>
      </c>
    </row>
    <row r="218" spans="1:3" x14ac:dyDescent="0.25">
      <c r="A218" s="212">
        <v>1887</v>
      </c>
      <c r="B218" s="231" t="s">
        <v>177</v>
      </c>
      <c r="C218" s="229" t="s">
        <v>379</v>
      </c>
    </row>
    <row r="219" spans="1:3" x14ac:dyDescent="0.25">
      <c r="A219" s="212">
        <v>2043</v>
      </c>
      <c r="B219" s="228" t="s">
        <v>178</v>
      </c>
      <c r="C219" s="229" t="s">
        <v>379</v>
      </c>
    </row>
    <row r="220" spans="1:3" x14ac:dyDescent="0.25">
      <c r="A220" s="211">
        <v>2067</v>
      </c>
      <c r="B220" s="231" t="s">
        <v>181</v>
      </c>
      <c r="C220" s="229" t="s">
        <v>379</v>
      </c>
    </row>
    <row r="221" spans="1:3" x14ac:dyDescent="0.25">
      <c r="A221" s="211">
        <v>2070</v>
      </c>
      <c r="B221" s="231" t="s">
        <v>182</v>
      </c>
      <c r="C221" s="229" t="s">
        <v>379</v>
      </c>
    </row>
    <row r="222" spans="1:3" x14ac:dyDescent="0.25">
      <c r="A222" s="211">
        <v>2383</v>
      </c>
      <c r="B222" s="231" t="s">
        <v>176</v>
      </c>
      <c r="C222" s="229" t="s">
        <v>379</v>
      </c>
    </row>
    <row r="223" spans="1:3" x14ac:dyDescent="0.25">
      <c r="A223" s="211">
        <v>2384</v>
      </c>
      <c r="B223" s="231" t="s">
        <v>173</v>
      </c>
      <c r="C223" s="229" t="s">
        <v>379</v>
      </c>
    </row>
    <row r="224" spans="1:3" x14ac:dyDescent="0.25">
      <c r="A224" s="211">
        <v>2387</v>
      </c>
      <c r="B224" s="231" t="s">
        <v>174</v>
      </c>
      <c r="C224" s="229" t="s">
        <v>379</v>
      </c>
    </row>
    <row r="225" spans="1:3" x14ac:dyDescent="0.25">
      <c r="A225" s="197">
        <v>2269</v>
      </c>
      <c r="B225" s="203" t="s">
        <v>382</v>
      </c>
      <c r="C225" s="199" t="s">
        <v>383</v>
      </c>
    </row>
    <row r="226" spans="1:3" x14ac:dyDescent="0.25">
      <c r="A226" s="197">
        <v>2273</v>
      </c>
      <c r="B226" s="203" t="s">
        <v>384</v>
      </c>
      <c r="C226" s="199" t="s">
        <v>383</v>
      </c>
    </row>
    <row r="227" spans="1:3" x14ac:dyDescent="0.25">
      <c r="A227" s="197">
        <v>2325</v>
      </c>
      <c r="B227" s="203" t="s">
        <v>385</v>
      </c>
      <c r="C227" s="199" t="s">
        <v>383</v>
      </c>
    </row>
    <row r="228" spans="1:3" x14ac:dyDescent="0.25">
      <c r="A228" s="197">
        <v>2327</v>
      </c>
      <c r="B228" s="203" t="s">
        <v>386</v>
      </c>
      <c r="C228" s="199" t="s">
        <v>383</v>
      </c>
    </row>
    <row r="229" spans="1:3" x14ac:dyDescent="0.25">
      <c r="A229" s="197">
        <v>2349</v>
      </c>
      <c r="B229" s="203" t="s">
        <v>387</v>
      </c>
      <c r="C229" s="199" t="s">
        <v>383</v>
      </c>
    </row>
    <row r="230" spans="1:3" x14ac:dyDescent="0.25">
      <c r="A230" s="197">
        <v>2395</v>
      </c>
      <c r="B230" s="203" t="s">
        <v>388</v>
      </c>
      <c r="C230" s="199" t="s">
        <v>383</v>
      </c>
    </row>
    <row r="231" spans="1:3" x14ac:dyDescent="0.25">
      <c r="A231" s="197">
        <v>2427</v>
      </c>
      <c r="B231" s="203" t="s">
        <v>389</v>
      </c>
      <c r="C231" s="199" t="s">
        <v>383</v>
      </c>
    </row>
    <row r="232" spans="1:3" x14ac:dyDescent="0.25">
      <c r="A232" s="232">
        <v>2091</v>
      </c>
      <c r="B232" s="233" t="s">
        <v>401</v>
      </c>
      <c r="C232" s="215" t="s">
        <v>391</v>
      </c>
    </row>
    <row r="233" spans="1:3" x14ac:dyDescent="0.25">
      <c r="A233" s="232">
        <v>1190</v>
      </c>
      <c r="B233" s="234" t="s">
        <v>395</v>
      </c>
      <c r="C233" s="215" t="s">
        <v>391</v>
      </c>
    </row>
    <row r="234" spans="1:3" x14ac:dyDescent="0.25">
      <c r="A234" s="235">
        <v>1760</v>
      </c>
      <c r="B234" s="230" t="s">
        <v>397</v>
      </c>
      <c r="C234" s="215" t="s">
        <v>391</v>
      </c>
    </row>
    <row r="235" spans="1:3" x14ac:dyDescent="0.25">
      <c r="A235" s="235">
        <v>154</v>
      </c>
      <c r="B235" s="230" t="s">
        <v>503</v>
      </c>
      <c r="C235" s="215" t="s">
        <v>391</v>
      </c>
    </row>
    <row r="236" spans="1:3" x14ac:dyDescent="0.25">
      <c r="A236" s="235">
        <v>1895</v>
      </c>
      <c r="B236" s="230" t="s">
        <v>504</v>
      </c>
      <c r="C236" s="215" t="s">
        <v>391</v>
      </c>
    </row>
    <row r="237" spans="1:3" x14ac:dyDescent="0.25">
      <c r="A237" s="235">
        <v>2588</v>
      </c>
      <c r="B237" s="230" t="s">
        <v>505</v>
      </c>
      <c r="C237" s="215" t="s">
        <v>391</v>
      </c>
    </row>
    <row r="238" spans="1:3" x14ac:dyDescent="0.25">
      <c r="A238" s="235">
        <v>1749</v>
      </c>
      <c r="B238" s="230" t="s">
        <v>502</v>
      </c>
      <c r="C238" s="215" t="s">
        <v>391</v>
      </c>
    </row>
    <row r="239" spans="1:3" x14ac:dyDescent="0.25">
      <c r="A239" s="235">
        <v>133</v>
      </c>
      <c r="B239" s="234" t="s">
        <v>390</v>
      </c>
      <c r="C239" s="215" t="s">
        <v>391</v>
      </c>
    </row>
    <row r="240" spans="1:3" x14ac:dyDescent="0.25">
      <c r="A240" s="235">
        <v>1817</v>
      </c>
      <c r="B240" s="230" t="s">
        <v>399</v>
      </c>
      <c r="C240" s="215" t="s">
        <v>391</v>
      </c>
    </row>
    <row r="241" spans="1:3" x14ac:dyDescent="0.25">
      <c r="A241" s="235">
        <v>1776</v>
      </c>
      <c r="B241" s="236" t="s">
        <v>398</v>
      </c>
      <c r="C241" s="215" t="s">
        <v>391</v>
      </c>
    </row>
    <row r="242" spans="1:3" x14ac:dyDescent="0.25">
      <c r="A242" s="232">
        <v>2393</v>
      </c>
      <c r="B242" s="234" t="s">
        <v>404</v>
      </c>
      <c r="C242" s="215" t="s">
        <v>391</v>
      </c>
    </row>
    <row r="243" spans="1:3" x14ac:dyDescent="0.25">
      <c r="A243" s="235">
        <v>1426</v>
      </c>
      <c r="B243" s="234" t="s">
        <v>396</v>
      </c>
      <c r="C243" s="215" t="s">
        <v>391</v>
      </c>
    </row>
    <row r="244" spans="1:3" x14ac:dyDescent="0.25">
      <c r="A244" s="235">
        <v>361</v>
      </c>
      <c r="B244" s="237" t="s">
        <v>393</v>
      </c>
      <c r="C244" s="215" t="s">
        <v>391</v>
      </c>
    </row>
    <row r="245" spans="1:3" x14ac:dyDescent="0.25">
      <c r="A245" s="235">
        <v>692</v>
      </c>
      <c r="B245" s="230" t="s">
        <v>394</v>
      </c>
      <c r="C245" s="215" t="s">
        <v>391</v>
      </c>
    </row>
    <row r="246" spans="1:3" x14ac:dyDescent="0.25">
      <c r="A246" s="235">
        <v>1865</v>
      </c>
      <c r="B246" s="234" t="s">
        <v>400</v>
      </c>
      <c r="C246" s="215" t="s">
        <v>391</v>
      </c>
    </row>
    <row r="247" spans="1:3" x14ac:dyDescent="0.25">
      <c r="A247" s="235">
        <v>135</v>
      </c>
      <c r="B247" s="234" t="s">
        <v>392</v>
      </c>
      <c r="C247" s="215" t="s">
        <v>391</v>
      </c>
    </row>
    <row r="248" spans="1:3" x14ac:dyDescent="0.25">
      <c r="A248" s="235">
        <v>2331</v>
      </c>
      <c r="B248" s="234" t="s">
        <v>402</v>
      </c>
      <c r="C248" s="215" t="s">
        <v>498</v>
      </c>
    </row>
    <row r="249" spans="1:3" x14ac:dyDescent="0.25">
      <c r="A249" s="235">
        <v>2351</v>
      </c>
      <c r="B249" s="234" t="s">
        <v>403</v>
      </c>
      <c r="C249" s="215" t="s">
        <v>498</v>
      </c>
    </row>
    <row r="250" spans="1:3" x14ac:dyDescent="0.25">
      <c r="A250" s="238">
        <v>88</v>
      </c>
      <c r="B250" s="202" t="s">
        <v>201</v>
      </c>
      <c r="C250" s="239" t="s">
        <v>405</v>
      </c>
    </row>
    <row r="251" spans="1:3" x14ac:dyDescent="0.25">
      <c r="A251" s="238">
        <v>846</v>
      </c>
      <c r="B251" s="202" t="s">
        <v>202</v>
      </c>
      <c r="C251" s="239" t="s">
        <v>405</v>
      </c>
    </row>
    <row r="252" spans="1:3" x14ac:dyDescent="0.25">
      <c r="A252" s="238">
        <v>885</v>
      </c>
      <c r="B252" s="240" t="s">
        <v>406</v>
      </c>
      <c r="C252" s="239" t="s">
        <v>405</v>
      </c>
    </row>
    <row r="253" spans="1:3" x14ac:dyDescent="0.25">
      <c r="A253" s="238">
        <v>909</v>
      </c>
      <c r="B253" s="202" t="s">
        <v>190</v>
      </c>
      <c r="C253" s="239" t="s">
        <v>405</v>
      </c>
    </row>
    <row r="254" spans="1:3" x14ac:dyDescent="0.25">
      <c r="A254" s="238">
        <v>1006</v>
      </c>
      <c r="B254" s="188" t="s">
        <v>407</v>
      </c>
      <c r="C254" s="239" t="s">
        <v>405</v>
      </c>
    </row>
    <row r="255" spans="1:3" x14ac:dyDescent="0.25">
      <c r="A255" s="238">
        <v>1068</v>
      </c>
      <c r="B255" s="202" t="s">
        <v>408</v>
      </c>
      <c r="C255" s="239" t="s">
        <v>405</v>
      </c>
    </row>
    <row r="256" spans="1:3" x14ac:dyDescent="0.25">
      <c r="A256" s="238">
        <v>1071</v>
      </c>
      <c r="B256" s="202" t="s">
        <v>191</v>
      </c>
      <c r="C256" s="239" t="s">
        <v>405</v>
      </c>
    </row>
    <row r="257" spans="1:3" x14ac:dyDescent="0.25">
      <c r="A257" s="238">
        <v>1110</v>
      </c>
      <c r="B257" s="202" t="s">
        <v>184</v>
      </c>
      <c r="C257" s="239" t="s">
        <v>405</v>
      </c>
    </row>
    <row r="258" spans="1:3" x14ac:dyDescent="0.25">
      <c r="A258" s="238">
        <v>1252</v>
      </c>
      <c r="B258" s="188" t="s">
        <v>409</v>
      </c>
      <c r="C258" s="239" t="s">
        <v>405</v>
      </c>
    </row>
    <row r="259" spans="1:3" x14ac:dyDescent="0.25">
      <c r="A259" s="238">
        <v>1377</v>
      </c>
      <c r="B259" s="202" t="s">
        <v>240</v>
      </c>
      <c r="C259" s="239" t="s">
        <v>405</v>
      </c>
    </row>
    <row r="260" spans="1:3" x14ac:dyDescent="0.25">
      <c r="A260" s="238">
        <v>1447</v>
      </c>
      <c r="B260" s="202" t="s">
        <v>200</v>
      </c>
      <c r="C260" s="239" t="s">
        <v>405</v>
      </c>
    </row>
    <row r="261" spans="1:3" x14ac:dyDescent="0.25">
      <c r="A261" s="238">
        <v>1468</v>
      </c>
      <c r="B261" s="188" t="s">
        <v>186</v>
      </c>
      <c r="C261" s="239" t="s">
        <v>405</v>
      </c>
    </row>
    <row r="262" spans="1:3" x14ac:dyDescent="0.25">
      <c r="A262" s="238">
        <v>1766</v>
      </c>
      <c r="B262" s="202" t="s">
        <v>192</v>
      </c>
      <c r="C262" s="239" t="s">
        <v>405</v>
      </c>
    </row>
    <row r="263" spans="1:3" x14ac:dyDescent="0.25">
      <c r="A263" s="238">
        <v>1767</v>
      </c>
      <c r="B263" s="202" t="s">
        <v>193</v>
      </c>
      <c r="C263" s="239" t="s">
        <v>405</v>
      </c>
    </row>
    <row r="264" spans="1:3" x14ac:dyDescent="0.25">
      <c r="A264" s="238">
        <v>1844</v>
      </c>
      <c r="B264" s="202" t="s">
        <v>244</v>
      </c>
      <c r="C264" s="239" t="s">
        <v>405</v>
      </c>
    </row>
    <row r="265" spans="1:3" x14ac:dyDescent="0.25">
      <c r="A265" s="238">
        <v>1853</v>
      </c>
      <c r="B265" s="188" t="s">
        <v>135</v>
      </c>
      <c r="C265" s="239" t="s">
        <v>405</v>
      </c>
    </row>
    <row r="266" spans="1:3" x14ac:dyDescent="0.25">
      <c r="A266" s="238">
        <v>1902</v>
      </c>
      <c r="B266" s="188" t="s">
        <v>187</v>
      </c>
      <c r="C266" s="239" t="s">
        <v>405</v>
      </c>
    </row>
    <row r="267" spans="1:3" x14ac:dyDescent="0.25">
      <c r="A267" s="238">
        <v>2004</v>
      </c>
      <c r="B267" s="202" t="s">
        <v>194</v>
      </c>
      <c r="C267" s="239" t="s">
        <v>405</v>
      </c>
    </row>
    <row r="268" spans="1:3" x14ac:dyDescent="0.25">
      <c r="A268" s="238">
        <v>2018</v>
      </c>
      <c r="B268" s="202" t="s">
        <v>195</v>
      </c>
      <c r="C268" s="239" t="s">
        <v>405</v>
      </c>
    </row>
    <row r="269" spans="1:3" x14ac:dyDescent="0.25">
      <c r="A269" s="238">
        <v>2040</v>
      </c>
      <c r="B269" s="202" t="s">
        <v>196</v>
      </c>
      <c r="C269" s="239" t="s">
        <v>405</v>
      </c>
    </row>
    <row r="270" spans="1:3" x14ac:dyDescent="0.25">
      <c r="A270" s="238">
        <v>2085</v>
      </c>
      <c r="B270" s="202" t="s">
        <v>203</v>
      </c>
      <c r="C270" s="239" t="s">
        <v>405</v>
      </c>
    </row>
    <row r="271" spans="1:3" x14ac:dyDescent="0.25">
      <c r="A271" s="238">
        <v>2099</v>
      </c>
      <c r="B271" s="188" t="s">
        <v>188</v>
      </c>
      <c r="C271" s="239" t="s">
        <v>405</v>
      </c>
    </row>
    <row r="272" spans="1:3" x14ac:dyDescent="0.25">
      <c r="A272" s="238">
        <v>2111</v>
      </c>
      <c r="B272" s="202" t="s">
        <v>197</v>
      </c>
      <c r="C272" s="239" t="s">
        <v>405</v>
      </c>
    </row>
    <row r="273" spans="1:3" x14ac:dyDescent="0.25">
      <c r="A273" s="238">
        <v>2119</v>
      </c>
      <c r="B273" s="188" t="s">
        <v>189</v>
      </c>
      <c r="C273" s="239" t="s">
        <v>405</v>
      </c>
    </row>
    <row r="274" spans="1:3" x14ac:dyDescent="0.25">
      <c r="A274" s="238">
        <v>2330</v>
      </c>
      <c r="B274" s="202" t="s">
        <v>198</v>
      </c>
      <c r="C274" s="239" t="s">
        <v>405</v>
      </c>
    </row>
    <row r="275" spans="1:3" x14ac:dyDescent="0.25">
      <c r="A275" s="238">
        <v>2354</v>
      </c>
      <c r="B275" s="202" t="s">
        <v>199</v>
      </c>
      <c r="C275" s="239" t="s">
        <v>405</v>
      </c>
    </row>
    <row r="276" spans="1:3" x14ac:dyDescent="0.25">
      <c r="A276" s="238">
        <v>2445</v>
      </c>
      <c r="B276" s="202" t="s">
        <v>410</v>
      </c>
      <c r="C276" s="239" t="s">
        <v>405</v>
      </c>
    </row>
    <row r="277" spans="1:3" x14ac:dyDescent="0.25">
      <c r="A277" s="238">
        <v>2446</v>
      </c>
      <c r="B277" s="186" t="s">
        <v>411</v>
      </c>
      <c r="C277" s="241" t="s">
        <v>405</v>
      </c>
    </row>
    <row r="278" spans="1:3" x14ac:dyDescent="0.25">
      <c r="A278" s="194">
        <v>5</v>
      </c>
      <c r="B278" s="242" t="s">
        <v>204</v>
      </c>
      <c r="C278" s="243" t="s">
        <v>412</v>
      </c>
    </row>
    <row r="279" spans="1:3" x14ac:dyDescent="0.25">
      <c r="A279" s="194">
        <v>47</v>
      </c>
      <c r="B279" s="242" t="s">
        <v>205</v>
      </c>
      <c r="C279" s="243" t="s">
        <v>412</v>
      </c>
    </row>
    <row r="280" spans="1:3" x14ac:dyDescent="0.25">
      <c r="A280" s="194">
        <v>54</v>
      </c>
      <c r="B280" s="242" t="s">
        <v>206</v>
      </c>
      <c r="C280" s="243" t="s">
        <v>412</v>
      </c>
    </row>
    <row r="281" spans="1:3" x14ac:dyDescent="0.25">
      <c r="A281" s="244">
        <v>81</v>
      </c>
      <c r="B281" s="242" t="s">
        <v>413</v>
      </c>
      <c r="C281" s="245" t="s">
        <v>412</v>
      </c>
    </row>
    <row r="282" spans="1:3" x14ac:dyDescent="0.25">
      <c r="A282" s="244">
        <v>92</v>
      </c>
      <c r="B282" s="242" t="s">
        <v>207</v>
      </c>
      <c r="C282" s="243" t="s">
        <v>412</v>
      </c>
    </row>
    <row r="283" spans="1:3" x14ac:dyDescent="0.25">
      <c r="A283" s="194">
        <v>115</v>
      </c>
      <c r="B283" s="246" t="s">
        <v>414</v>
      </c>
      <c r="C283" s="243" t="s">
        <v>412</v>
      </c>
    </row>
    <row r="284" spans="1:3" x14ac:dyDescent="0.25">
      <c r="A284" s="194">
        <v>207</v>
      </c>
      <c r="B284" s="242" t="s">
        <v>415</v>
      </c>
      <c r="C284" s="243" t="s">
        <v>412</v>
      </c>
    </row>
    <row r="285" spans="1:3" x14ac:dyDescent="0.25">
      <c r="A285" s="221">
        <v>466</v>
      </c>
      <c r="B285" s="242" t="s">
        <v>208</v>
      </c>
      <c r="C285" s="243" t="s">
        <v>412</v>
      </c>
    </row>
    <row r="286" spans="1:3" x14ac:dyDescent="0.25">
      <c r="A286" s="244">
        <v>509</v>
      </c>
      <c r="B286" s="242" t="s">
        <v>416</v>
      </c>
      <c r="C286" s="243" t="s">
        <v>412</v>
      </c>
    </row>
    <row r="287" spans="1:3" x14ac:dyDescent="0.25">
      <c r="A287" s="221">
        <v>602</v>
      </c>
      <c r="B287" s="247" t="s">
        <v>417</v>
      </c>
      <c r="C287" s="243" t="s">
        <v>412</v>
      </c>
    </row>
    <row r="288" spans="1:3" x14ac:dyDescent="0.25">
      <c r="A288" s="221">
        <v>884</v>
      </c>
      <c r="B288" s="234" t="s">
        <v>107</v>
      </c>
      <c r="C288" s="243" t="s">
        <v>412</v>
      </c>
    </row>
    <row r="289" spans="1:3" x14ac:dyDescent="0.25">
      <c r="A289" s="244">
        <v>1109</v>
      </c>
      <c r="B289" s="242" t="s">
        <v>418</v>
      </c>
      <c r="C289" s="243" t="s">
        <v>412</v>
      </c>
    </row>
    <row r="290" spans="1:3" x14ac:dyDescent="0.25">
      <c r="A290" s="244">
        <v>1368</v>
      </c>
      <c r="B290" s="242" t="s">
        <v>210</v>
      </c>
      <c r="C290" s="243" t="s">
        <v>412</v>
      </c>
    </row>
    <row r="291" spans="1:3" x14ac:dyDescent="0.25">
      <c r="A291" s="248">
        <v>1382</v>
      </c>
      <c r="B291" s="247" t="s">
        <v>108</v>
      </c>
      <c r="C291" s="243" t="s">
        <v>412</v>
      </c>
    </row>
    <row r="292" spans="1:3" x14ac:dyDescent="0.25">
      <c r="A292" s="244">
        <v>1569</v>
      </c>
      <c r="B292" s="242" t="s">
        <v>211</v>
      </c>
      <c r="C292" s="243" t="s">
        <v>412</v>
      </c>
    </row>
    <row r="293" spans="1:3" x14ac:dyDescent="0.25">
      <c r="A293" s="244">
        <v>1578</v>
      </c>
      <c r="B293" s="242" t="s">
        <v>419</v>
      </c>
      <c r="C293" s="243" t="s">
        <v>412</v>
      </c>
    </row>
    <row r="294" spans="1:3" x14ac:dyDescent="0.25">
      <c r="A294" s="194">
        <v>1657</v>
      </c>
      <c r="B294" s="242" t="s">
        <v>420</v>
      </c>
      <c r="C294" s="243" t="s">
        <v>412</v>
      </c>
    </row>
    <row r="295" spans="1:3" x14ac:dyDescent="0.25">
      <c r="A295" s="194">
        <v>1729</v>
      </c>
      <c r="B295" s="242" t="s">
        <v>185</v>
      </c>
      <c r="C295" s="249" t="s">
        <v>412</v>
      </c>
    </row>
    <row r="296" spans="1:3" x14ac:dyDescent="0.25">
      <c r="A296" s="194">
        <v>1738</v>
      </c>
      <c r="B296" s="242" t="s">
        <v>212</v>
      </c>
      <c r="C296" s="243" t="s">
        <v>412</v>
      </c>
    </row>
    <row r="297" spans="1:3" x14ac:dyDescent="0.25">
      <c r="A297" s="221">
        <v>1969</v>
      </c>
      <c r="B297" s="231" t="s">
        <v>421</v>
      </c>
      <c r="C297" s="243" t="s">
        <v>412</v>
      </c>
    </row>
    <row r="298" spans="1:3" x14ac:dyDescent="0.25">
      <c r="A298" s="194">
        <v>1985</v>
      </c>
      <c r="B298" s="242" t="s">
        <v>214</v>
      </c>
      <c r="C298" s="243" t="s">
        <v>412</v>
      </c>
    </row>
    <row r="299" spans="1:3" x14ac:dyDescent="0.25">
      <c r="A299" s="221">
        <v>2017</v>
      </c>
      <c r="B299" s="234" t="s">
        <v>106</v>
      </c>
      <c r="C299" s="243" t="s">
        <v>412</v>
      </c>
    </row>
    <row r="300" spans="1:3" x14ac:dyDescent="0.25">
      <c r="A300" s="194">
        <v>2238</v>
      </c>
      <c r="B300" s="242" t="s">
        <v>422</v>
      </c>
      <c r="C300" s="249" t="s">
        <v>412</v>
      </c>
    </row>
    <row r="301" spans="1:3" x14ac:dyDescent="0.25">
      <c r="A301" s="244">
        <v>2242</v>
      </c>
      <c r="B301" s="242" t="s">
        <v>215</v>
      </c>
      <c r="C301" s="249" t="s">
        <v>412</v>
      </c>
    </row>
    <row r="302" spans="1:3" x14ac:dyDescent="0.25">
      <c r="A302" s="194">
        <v>2245</v>
      </c>
      <c r="B302" s="242" t="s">
        <v>216</v>
      </c>
      <c r="C302" s="249" t="s">
        <v>412</v>
      </c>
    </row>
    <row r="303" spans="1:3" x14ac:dyDescent="0.25">
      <c r="A303" s="194">
        <v>2254</v>
      </c>
      <c r="B303" s="242" t="s">
        <v>217</v>
      </c>
      <c r="C303" s="249" t="s">
        <v>412</v>
      </c>
    </row>
    <row r="304" spans="1:3" x14ac:dyDescent="0.25">
      <c r="A304" s="194">
        <v>2255</v>
      </c>
      <c r="B304" s="242" t="s">
        <v>423</v>
      </c>
      <c r="C304" s="245" t="s">
        <v>412</v>
      </c>
    </row>
    <row r="305" spans="1:3" x14ac:dyDescent="0.25">
      <c r="A305" s="221">
        <v>2292</v>
      </c>
      <c r="B305" s="242" t="s">
        <v>218</v>
      </c>
      <c r="C305" s="249" t="s">
        <v>412</v>
      </c>
    </row>
    <row r="306" spans="1:3" x14ac:dyDescent="0.25">
      <c r="A306" s="248">
        <v>2293</v>
      </c>
      <c r="B306" s="234" t="s">
        <v>424</v>
      </c>
      <c r="C306" s="249" t="s">
        <v>412</v>
      </c>
    </row>
    <row r="307" spans="1:3" x14ac:dyDescent="0.25">
      <c r="A307" s="221">
        <v>2296</v>
      </c>
      <c r="B307" s="242" t="s">
        <v>219</v>
      </c>
      <c r="C307" s="249" t="s">
        <v>412</v>
      </c>
    </row>
    <row r="308" spans="1:3" x14ac:dyDescent="0.25">
      <c r="A308" s="221">
        <v>2299</v>
      </c>
      <c r="B308" s="242" t="s">
        <v>220</v>
      </c>
      <c r="C308" s="249" t="s">
        <v>412</v>
      </c>
    </row>
    <row r="309" spans="1:3" x14ac:dyDescent="0.25">
      <c r="A309" s="221">
        <v>2301</v>
      </c>
      <c r="B309" s="242" t="s">
        <v>221</v>
      </c>
      <c r="C309" s="249" t="s">
        <v>412</v>
      </c>
    </row>
    <row r="310" spans="1:3" x14ac:dyDescent="0.25">
      <c r="A310" s="244">
        <v>2410</v>
      </c>
      <c r="B310" s="242" t="s">
        <v>425</v>
      </c>
      <c r="C310" s="249" t="s">
        <v>412</v>
      </c>
    </row>
    <row r="311" spans="1:3" x14ac:dyDescent="0.25">
      <c r="A311" s="244">
        <v>2411</v>
      </c>
      <c r="B311" s="242" t="s">
        <v>426</v>
      </c>
      <c r="C311" s="243" t="s">
        <v>412</v>
      </c>
    </row>
    <row r="312" spans="1:3" x14ac:dyDescent="0.25">
      <c r="A312" s="244">
        <v>2428</v>
      </c>
      <c r="B312" s="242" t="s">
        <v>427</v>
      </c>
      <c r="C312" s="245" t="s">
        <v>412</v>
      </c>
    </row>
    <row r="313" spans="1:3" x14ac:dyDescent="0.25">
      <c r="A313" s="244">
        <v>2442</v>
      </c>
      <c r="B313" s="231" t="s">
        <v>428</v>
      </c>
      <c r="C313" s="245" t="s">
        <v>412</v>
      </c>
    </row>
    <row r="314" spans="1:3" x14ac:dyDescent="0.25">
      <c r="A314" s="244">
        <v>2443</v>
      </c>
      <c r="B314" s="231" t="s">
        <v>429</v>
      </c>
      <c r="C314" s="245" t="s">
        <v>412</v>
      </c>
    </row>
    <row r="315" spans="1:3" x14ac:dyDescent="0.25">
      <c r="A315" s="250">
        <v>71</v>
      </c>
      <c r="B315" s="251" t="s">
        <v>430</v>
      </c>
      <c r="C315" s="241" t="s">
        <v>431</v>
      </c>
    </row>
    <row r="316" spans="1:3" x14ac:dyDescent="0.25">
      <c r="A316" s="250">
        <v>274</v>
      </c>
      <c r="B316" s="251" t="s">
        <v>432</v>
      </c>
      <c r="C316" s="241" t="s">
        <v>431</v>
      </c>
    </row>
    <row r="317" spans="1:3" x14ac:dyDescent="0.25">
      <c r="A317" s="252">
        <v>298</v>
      </c>
      <c r="B317" s="251" t="s">
        <v>433</v>
      </c>
      <c r="C317" s="241" t="s">
        <v>431</v>
      </c>
    </row>
    <row r="318" spans="1:3" x14ac:dyDescent="0.25">
      <c r="A318" s="252">
        <v>310</v>
      </c>
      <c r="B318" s="251" t="s">
        <v>434</v>
      </c>
      <c r="C318" s="241" t="s">
        <v>431</v>
      </c>
    </row>
    <row r="319" spans="1:3" x14ac:dyDescent="0.25">
      <c r="A319" s="252">
        <v>435</v>
      </c>
      <c r="B319" s="251" t="s">
        <v>435</v>
      </c>
      <c r="C319" s="241" t="s">
        <v>431</v>
      </c>
    </row>
    <row r="320" spans="1:3" x14ac:dyDescent="0.25">
      <c r="A320" s="252">
        <v>468</v>
      </c>
      <c r="B320" s="251" t="s">
        <v>436</v>
      </c>
      <c r="C320" s="241" t="s">
        <v>431</v>
      </c>
    </row>
    <row r="321" spans="1:3" x14ac:dyDescent="0.25">
      <c r="A321" s="252">
        <v>921</v>
      </c>
      <c r="B321" s="251" t="s">
        <v>437</v>
      </c>
      <c r="C321" s="241" t="s">
        <v>431</v>
      </c>
    </row>
    <row r="322" spans="1:3" x14ac:dyDescent="0.25">
      <c r="A322" s="252">
        <v>935</v>
      </c>
      <c r="B322" s="251" t="s">
        <v>438</v>
      </c>
      <c r="C322" s="239" t="s">
        <v>431</v>
      </c>
    </row>
    <row r="323" spans="1:3" x14ac:dyDescent="0.25">
      <c r="A323" s="252">
        <v>995</v>
      </c>
      <c r="B323" s="251" t="s">
        <v>439</v>
      </c>
      <c r="C323" s="239" t="s">
        <v>431</v>
      </c>
    </row>
    <row r="324" spans="1:3" x14ac:dyDescent="0.25">
      <c r="A324" s="250">
        <v>996</v>
      </c>
      <c r="B324" s="253" t="s">
        <v>440</v>
      </c>
      <c r="C324" s="239" t="s">
        <v>431</v>
      </c>
    </row>
    <row r="325" spans="1:3" x14ac:dyDescent="0.25">
      <c r="A325" s="252">
        <v>998</v>
      </c>
      <c r="B325" s="251" t="s">
        <v>441</v>
      </c>
      <c r="C325" s="239" t="s">
        <v>431</v>
      </c>
    </row>
    <row r="326" spans="1:3" x14ac:dyDescent="0.25">
      <c r="A326" s="252">
        <v>1017</v>
      </c>
      <c r="B326" s="251" t="s">
        <v>442</v>
      </c>
      <c r="C326" s="239" t="s">
        <v>431</v>
      </c>
    </row>
    <row r="327" spans="1:3" x14ac:dyDescent="0.25">
      <c r="A327" s="252">
        <v>1433</v>
      </c>
      <c r="B327" s="251" t="s">
        <v>443</v>
      </c>
      <c r="C327" s="239" t="s">
        <v>431</v>
      </c>
    </row>
    <row r="328" spans="1:3" x14ac:dyDescent="0.25">
      <c r="A328" s="252">
        <v>1955</v>
      </c>
      <c r="B328" s="251" t="s">
        <v>444</v>
      </c>
      <c r="C328" s="239" t="s">
        <v>431</v>
      </c>
    </row>
    <row r="329" spans="1:3" x14ac:dyDescent="0.25">
      <c r="A329" s="250">
        <v>2023</v>
      </c>
      <c r="B329" s="251" t="s">
        <v>445</v>
      </c>
      <c r="C329" s="241" t="s">
        <v>431</v>
      </c>
    </row>
    <row r="330" spans="1:3" x14ac:dyDescent="0.25">
      <c r="A330" s="252">
        <v>2415</v>
      </c>
      <c r="B330" s="251" t="s">
        <v>446</v>
      </c>
      <c r="C330" s="241" t="s">
        <v>431</v>
      </c>
    </row>
    <row r="331" spans="1:3" x14ac:dyDescent="0.25">
      <c r="A331" s="252">
        <v>2416</v>
      </c>
      <c r="B331" s="251" t="s">
        <v>447</v>
      </c>
      <c r="C331" s="241" t="s">
        <v>431</v>
      </c>
    </row>
    <row r="332" spans="1:3" x14ac:dyDescent="0.25">
      <c r="A332" s="252">
        <v>2417</v>
      </c>
      <c r="B332" s="251" t="s">
        <v>448</v>
      </c>
      <c r="C332" s="241" t="s">
        <v>431</v>
      </c>
    </row>
    <row r="333" spans="1:3" x14ac:dyDescent="0.25">
      <c r="A333" s="252">
        <v>2145</v>
      </c>
      <c r="B333" s="254" t="s">
        <v>248</v>
      </c>
      <c r="C333" s="239" t="s">
        <v>449</v>
      </c>
    </row>
    <row r="334" spans="1:3" x14ac:dyDescent="0.25">
      <c r="A334" s="252">
        <v>2147</v>
      </c>
      <c r="B334" s="254" t="s">
        <v>450</v>
      </c>
      <c r="C334" s="239" t="s">
        <v>449</v>
      </c>
    </row>
    <row r="335" spans="1:3" x14ac:dyDescent="0.25">
      <c r="A335" s="252"/>
      <c r="B335" s="254" t="s">
        <v>358</v>
      </c>
      <c r="C335" s="239" t="s">
        <v>449</v>
      </c>
    </row>
    <row r="336" spans="1:3" x14ac:dyDescent="0.25">
      <c r="A336" s="252"/>
      <c r="B336" s="254" t="s">
        <v>451</v>
      </c>
      <c r="C336" s="239" t="s">
        <v>449</v>
      </c>
    </row>
    <row r="337" spans="1:3" x14ac:dyDescent="0.25">
      <c r="A337" s="252"/>
      <c r="B337" s="254" t="s">
        <v>452</v>
      </c>
      <c r="C337" s="239" t="s">
        <v>449</v>
      </c>
    </row>
    <row r="338" spans="1:3" x14ac:dyDescent="0.25">
      <c r="A338" s="252"/>
      <c r="B338" s="254" t="s">
        <v>453</v>
      </c>
      <c r="C338" s="239" t="s">
        <v>449</v>
      </c>
    </row>
    <row r="339" spans="1:3" x14ac:dyDescent="0.25">
      <c r="A339" s="252"/>
      <c r="B339" s="254" t="s">
        <v>454</v>
      </c>
      <c r="C339" s="239" t="s">
        <v>449</v>
      </c>
    </row>
    <row r="340" spans="1:3" x14ac:dyDescent="0.25">
      <c r="A340" s="252"/>
      <c r="B340" s="254" t="s">
        <v>455</v>
      </c>
      <c r="C340" s="239" t="s">
        <v>449</v>
      </c>
    </row>
    <row r="341" spans="1:3" x14ac:dyDescent="0.25">
      <c r="A341" s="252"/>
      <c r="B341" s="254" t="s">
        <v>456</v>
      </c>
      <c r="C341" s="239" t="s">
        <v>449</v>
      </c>
    </row>
    <row r="342" spans="1:3" x14ac:dyDescent="0.25">
      <c r="A342" s="252"/>
      <c r="B342" s="254" t="s">
        <v>457</v>
      </c>
      <c r="C342" s="255" t="s">
        <v>449</v>
      </c>
    </row>
    <row r="343" spans="1:3" x14ac:dyDescent="0.25">
      <c r="A343" s="201">
        <v>28</v>
      </c>
      <c r="B343" s="218" t="s">
        <v>458</v>
      </c>
      <c r="C343" s="185" t="s">
        <v>459</v>
      </c>
    </row>
    <row r="344" spans="1:3" x14ac:dyDescent="0.25">
      <c r="A344" s="201">
        <v>878</v>
      </c>
      <c r="B344" s="218" t="s">
        <v>460</v>
      </c>
      <c r="C344" s="185" t="s">
        <v>459</v>
      </c>
    </row>
    <row r="345" spans="1:3" x14ac:dyDescent="0.25">
      <c r="A345" s="201">
        <v>1026</v>
      </c>
      <c r="B345" s="218" t="s">
        <v>461</v>
      </c>
      <c r="C345" s="185" t="s">
        <v>459</v>
      </c>
    </row>
    <row r="346" spans="1:3" x14ac:dyDescent="0.25">
      <c r="A346" s="201">
        <v>1191</v>
      </c>
      <c r="B346" s="218" t="s">
        <v>462</v>
      </c>
      <c r="C346" s="185" t="s">
        <v>459</v>
      </c>
    </row>
    <row r="347" spans="1:3" x14ac:dyDescent="0.25">
      <c r="A347" s="201">
        <v>1250</v>
      </c>
      <c r="B347" s="218" t="s">
        <v>463</v>
      </c>
      <c r="C347" s="185" t="s">
        <v>459</v>
      </c>
    </row>
    <row r="348" spans="1:3" x14ac:dyDescent="0.25">
      <c r="A348" s="201">
        <v>1268</v>
      </c>
      <c r="B348" s="218" t="s">
        <v>464</v>
      </c>
      <c r="C348" s="185" t="s">
        <v>459</v>
      </c>
    </row>
    <row r="349" spans="1:3" x14ac:dyDescent="0.25">
      <c r="A349" s="201">
        <v>1294</v>
      </c>
      <c r="B349" s="218" t="s">
        <v>465</v>
      </c>
      <c r="C349" s="185" t="s">
        <v>459</v>
      </c>
    </row>
    <row r="350" spans="1:3" x14ac:dyDescent="0.25">
      <c r="A350" s="201">
        <v>1458</v>
      </c>
      <c r="B350" s="218" t="s">
        <v>466</v>
      </c>
      <c r="C350" s="185" t="s">
        <v>459</v>
      </c>
    </row>
    <row r="351" spans="1:3" x14ac:dyDescent="0.25">
      <c r="A351" s="201">
        <v>1950</v>
      </c>
      <c r="B351" s="218" t="s">
        <v>467</v>
      </c>
      <c r="C351" s="185" t="s">
        <v>459</v>
      </c>
    </row>
    <row r="352" spans="1:3" x14ac:dyDescent="0.25">
      <c r="A352" s="183">
        <v>1958</v>
      </c>
      <c r="B352" s="225" t="s">
        <v>468</v>
      </c>
      <c r="C352" s="185" t="s">
        <v>459</v>
      </c>
    </row>
    <row r="353" spans="1:3" x14ac:dyDescent="0.25">
      <c r="A353" s="201">
        <v>2116</v>
      </c>
      <c r="B353" s="218" t="s">
        <v>469</v>
      </c>
      <c r="C353" s="185" t="s">
        <v>459</v>
      </c>
    </row>
    <row r="354" spans="1:3" x14ac:dyDescent="0.25">
      <c r="A354" s="183">
        <v>2290</v>
      </c>
      <c r="B354" s="225" t="s">
        <v>470</v>
      </c>
      <c r="C354" s="185" t="s">
        <v>459</v>
      </c>
    </row>
    <row r="355" spans="1:3" x14ac:dyDescent="0.25">
      <c r="A355" s="201">
        <v>2314</v>
      </c>
      <c r="B355" s="218" t="s">
        <v>471</v>
      </c>
      <c r="C355" s="185" t="s">
        <v>459</v>
      </c>
    </row>
    <row r="356" spans="1:3" x14ac:dyDescent="0.25">
      <c r="A356" s="183">
        <v>2339</v>
      </c>
      <c r="B356" s="225" t="s">
        <v>222</v>
      </c>
      <c r="C356" s="185" t="s">
        <v>459</v>
      </c>
    </row>
    <row r="357" spans="1:3" x14ac:dyDescent="0.25">
      <c r="A357" s="183">
        <v>2340</v>
      </c>
      <c r="B357" s="204" t="s">
        <v>223</v>
      </c>
      <c r="C357" s="185" t="s">
        <v>459</v>
      </c>
    </row>
    <row r="358" spans="1:3" x14ac:dyDescent="0.25">
      <c r="A358" s="201">
        <v>2371</v>
      </c>
      <c r="B358" s="218" t="s">
        <v>319</v>
      </c>
      <c r="C358" s="185" t="s">
        <v>459</v>
      </c>
    </row>
    <row r="359" spans="1:3" x14ac:dyDescent="0.25">
      <c r="A359" s="201">
        <v>2396</v>
      </c>
      <c r="B359" s="218" t="s">
        <v>472</v>
      </c>
      <c r="C359" s="185" t="s">
        <v>459</v>
      </c>
    </row>
    <row r="360" spans="1:3" x14ac:dyDescent="0.25">
      <c r="A360" s="201">
        <v>2402</v>
      </c>
      <c r="B360" s="218" t="s">
        <v>473</v>
      </c>
      <c r="C360" s="185" t="s">
        <v>459</v>
      </c>
    </row>
    <row r="361" spans="1:3" x14ac:dyDescent="0.25">
      <c r="A361" s="201">
        <v>2403</v>
      </c>
      <c r="B361" s="218" t="s">
        <v>474</v>
      </c>
      <c r="C361" s="185" t="s">
        <v>459</v>
      </c>
    </row>
    <row r="362" spans="1:3" x14ac:dyDescent="0.25">
      <c r="A362" s="201">
        <v>2432</v>
      </c>
      <c r="B362" s="218" t="s">
        <v>475</v>
      </c>
      <c r="C362" s="185" t="s">
        <v>459</v>
      </c>
    </row>
    <row r="363" spans="1:3" x14ac:dyDescent="0.25">
      <c r="A363" s="201">
        <v>2434</v>
      </c>
      <c r="B363" s="218" t="s">
        <v>476</v>
      </c>
      <c r="C363" s="185" t="s">
        <v>459</v>
      </c>
    </row>
    <row r="364" spans="1:3" x14ac:dyDescent="0.25">
      <c r="A364" s="201">
        <v>2444</v>
      </c>
      <c r="B364" s="218" t="s">
        <v>477</v>
      </c>
      <c r="C364" s="185" t="s">
        <v>459</v>
      </c>
    </row>
    <row r="365" spans="1:3" x14ac:dyDescent="0.25">
      <c r="A365" s="194">
        <v>749</v>
      </c>
      <c r="B365" s="213" t="s">
        <v>478</v>
      </c>
      <c r="C365" s="227" t="s">
        <v>479</v>
      </c>
    </row>
    <row r="366" spans="1:3" x14ac:dyDescent="0.25">
      <c r="A366" s="183">
        <v>2210</v>
      </c>
      <c r="B366" s="225" t="s">
        <v>224</v>
      </c>
      <c r="C366" s="185" t="s">
        <v>479</v>
      </c>
    </row>
    <row r="367" spans="1:3" x14ac:dyDescent="0.25">
      <c r="A367" s="197">
        <v>1171</v>
      </c>
      <c r="B367" s="198" t="s">
        <v>480</v>
      </c>
      <c r="C367" s="199" t="s">
        <v>481</v>
      </c>
    </row>
    <row r="368" spans="1:3" x14ac:dyDescent="0.25">
      <c r="A368" s="197">
        <v>1904</v>
      </c>
      <c r="B368" s="200" t="s">
        <v>109</v>
      </c>
      <c r="C368" s="199" t="s">
        <v>481</v>
      </c>
    </row>
    <row r="369" spans="1:3" x14ac:dyDescent="0.25">
      <c r="A369" s="197">
        <v>1908</v>
      </c>
      <c r="B369" s="200" t="s">
        <v>482</v>
      </c>
      <c r="C369" s="199" t="s">
        <v>481</v>
      </c>
    </row>
    <row r="370" spans="1:3" x14ac:dyDescent="0.25">
      <c r="A370" s="197">
        <v>2174</v>
      </c>
      <c r="B370" s="200" t="s">
        <v>483</v>
      </c>
      <c r="C370" s="199" t="s">
        <v>481</v>
      </c>
    </row>
    <row r="371" spans="1:3" x14ac:dyDescent="0.25">
      <c r="A371" s="197">
        <v>2176</v>
      </c>
      <c r="B371" s="200" t="s">
        <v>484</v>
      </c>
      <c r="C371" s="199" t="s">
        <v>481</v>
      </c>
    </row>
    <row r="372" spans="1:3" x14ac:dyDescent="0.25">
      <c r="A372" s="197">
        <v>2370</v>
      </c>
      <c r="B372" s="200" t="s">
        <v>485</v>
      </c>
      <c r="C372" s="199" t="s">
        <v>481</v>
      </c>
    </row>
    <row r="373" spans="1:3" x14ac:dyDescent="0.25">
      <c r="A373" s="197">
        <v>2390</v>
      </c>
      <c r="B373" s="200" t="s">
        <v>486</v>
      </c>
      <c r="C373" s="199" t="s">
        <v>481</v>
      </c>
    </row>
    <row r="374" spans="1:3" x14ac:dyDescent="0.25">
      <c r="A374" s="197">
        <v>2391</v>
      </c>
      <c r="B374" s="200" t="s">
        <v>487</v>
      </c>
      <c r="C374" s="199" t="s">
        <v>481</v>
      </c>
    </row>
    <row r="375" spans="1:3" x14ac:dyDescent="0.25">
      <c r="A375" s="197"/>
      <c r="B375" s="200" t="s">
        <v>488</v>
      </c>
      <c r="C375" s="199" t="s">
        <v>481</v>
      </c>
    </row>
    <row r="376" spans="1:3" x14ac:dyDescent="0.25">
      <c r="A376" s="197"/>
      <c r="B376" s="200" t="s">
        <v>489</v>
      </c>
      <c r="C376" s="199" t="s">
        <v>481</v>
      </c>
    </row>
    <row r="377" spans="1:3" x14ac:dyDescent="0.25">
      <c r="A377" s="212">
        <v>2239</v>
      </c>
      <c r="B377" s="204" t="s">
        <v>490</v>
      </c>
      <c r="C377" s="185" t="s">
        <v>491</v>
      </c>
    </row>
    <row r="378" spans="1:3" x14ac:dyDescent="0.25">
      <c r="A378" s="211">
        <v>2359</v>
      </c>
      <c r="B378" s="186" t="s">
        <v>492</v>
      </c>
      <c r="C378" s="185" t="s">
        <v>491</v>
      </c>
    </row>
    <row r="379" spans="1:3" x14ac:dyDescent="0.25">
      <c r="A379" s="212">
        <v>2412</v>
      </c>
      <c r="B379" s="213" t="s">
        <v>493</v>
      </c>
      <c r="C379" s="185" t="s">
        <v>491</v>
      </c>
    </row>
    <row r="380" spans="1:3" x14ac:dyDescent="0.25">
      <c r="A380" s="217">
        <v>2419</v>
      </c>
      <c r="B380" s="216" t="s">
        <v>494</v>
      </c>
      <c r="C380" s="185" t="s">
        <v>491</v>
      </c>
    </row>
    <row r="381" spans="1:3" x14ac:dyDescent="0.25">
      <c r="A381" s="211">
        <v>2420</v>
      </c>
      <c r="B381" s="186" t="s">
        <v>495</v>
      </c>
      <c r="C381" s="185" t="s">
        <v>491</v>
      </c>
    </row>
    <row r="382" spans="1:3" x14ac:dyDescent="0.25">
      <c r="A382" s="212">
        <v>2421</v>
      </c>
      <c r="B382" s="213" t="s">
        <v>496</v>
      </c>
      <c r="C382" s="185" t="s">
        <v>491</v>
      </c>
    </row>
    <row r="383" spans="1:3" x14ac:dyDescent="0.25">
      <c r="A383" s="211">
        <v>2422</v>
      </c>
      <c r="B383" s="186" t="s">
        <v>165</v>
      </c>
      <c r="C383" s="185" t="s">
        <v>491</v>
      </c>
    </row>
    <row r="384" spans="1:3" x14ac:dyDescent="0.25">
      <c r="A384" s="211">
        <v>2423</v>
      </c>
      <c r="B384" s="186" t="s">
        <v>252</v>
      </c>
      <c r="C384" s="185" t="s">
        <v>491</v>
      </c>
    </row>
    <row r="385" spans="1:3" x14ac:dyDescent="0.25">
      <c r="A385" s="212">
        <v>2424</v>
      </c>
      <c r="B385" s="213" t="s">
        <v>497</v>
      </c>
      <c r="C385" s="185" t="s">
        <v>491</v>
      </c>
    </row>
  </sheetData>
  <mergeCells count="3">
    <mergeCell ref="A1:A2"/>
    <mergeCell ref="B1:B2"/>
    <mergeCell ref="C1:C2"/>
  </mergeCells>
  <dataValidations count="1">
    <dataValidation type="list" errorStyle="warning" allowBlank="1" showErrorMessage="1" error="Digitar uma das 3 opções:  Adulto, Master, ou Sub18" sqref="B70:B71 B9 B210" xr:uid="{7347236A-8A83-452A-999F-F3ACC4C218A3}">
      <formula1>"Adulto,Master,Sub18"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Instruções</vt:lpstr>
      <vt:lpstr>Súmula</vt:lpstr>
      <vt:lpstr>Resumo</vt:lpstr>
      <vt:lpstr>S. 1ª Rod</vt:lpstr>
      <vt:lpstr>S. 2ª Rod </vt:lpstr>
      <vt:lpstr>S. 3ª Rod </vt:lpstr>
      <vt:lpstr>S. 4ª Rod </vt:lpstr>
      <vt:lpstr>S. 5ª Rod</vt:lpstr>
      <vt:lpstr>Federados</vt:lpstr>
      <vt:lpstr>Impressão</vt:lpstr>
      <vt:lpstr>Resumo!Area_de_impressao</vt:lpstr>
      <vt:lpstr>'S. 1ª Rod'!Area_de_impressao</vt:lpstr>
      <vt:lpstr>'S. 2ª Rod '!Area_de_impressao</vt:lpstr>
      <vt:lpstr>'S. 3ª Rod '!Area_de_impressao</vt:lpstr>
      <vt:lpstr>'S. 4ª Rod '!Area_de_impressao</vt:lpstr>
      <vt:lpstr>'S. 5ª Rod'!Area_de_impressao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2026-03-21T15:56:54Z</cp:lastPrinted>
  <dcterms:created xsi:type="dcterms:W3CDTF">2011-02-06T02:23:49Z</dcterms:created>
  <dcterms:modified xsi:type="dcterms:W3CDTF">2026-03-22T14:04:25Z</dcterms:modified>
</cp:coreProperties>
</file>