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"/>
    </mc:Choice>
  </mc:AlternateContent>
  <bookViews>
    <workbookView xWindow="0" yWindow="0" windowWidth="28245" windowHeight="11505" activeTab="1"/>
  </bookViews>
  <sheets>
    <sheet name="Instruções" sheetId="5" r:id="rId1"/>
    <sheet name="Súmula" sheetId="2" r:id="rId2"/>
    <sheet name="Resumo" sheetId="6" r:id="rId3"/>
  </sheets>
  <definedNames>
    <definedName name="_xlnm.Print_Area" localSheetId="2">Resumo!$A$1:$L$51</definedName>
    <definedName name="LS_EQUIPE1" comment="Lista de jogadores da equipe 1 (casa)">Súmula!$B$20:$B$38</definedName>
    <definedName name="LS_EQUIPE2" comment="Lista de jogadores da equipe 2 (visitante)">Súmula!$P$20:$P$38</definedName>
  </definedNames>
  <calcPr calcId="152511"/>
</workbook>
</file>

<file path=xl/calcChain.xml><?xml version="1.0" encoding="utf-8"?>
<calcChain xmlns="http://schemas.openxmlformats.org/spreadsheetml/2006/main">
  <c r="E42" i="6" l="1"/>
  <c r="E19" i="6"/>
  <c r="E15" i="6"/>
  <c r="E11" i="6"/>
  <c r="A9" i="2"/>
  <c r="J9" i="2" s="1"/>
  <c r="S9" i="2" s="1"/>
  <c r="AB9" i="2" s="1"/>
  <c r="C48" i="6"/>
  <c r="H48" i="6" s="1"/>
  <c r="A48" i="6"/>
  <c r="C47" i="6"/>
  <c r="D47" i="6" s="1"/>
  <c r="E47" i="6"/>
  <c r="A47" i="6"/>
  <c r="C46" i="6"/>
  <c r="I46" i="6" s="1"/>
  <c r="G46" i="6"/>
  <c r="B46" i="6"/>
  <c r="A46" i="6"/>
  <c r="C45" i="6"/>
  <c r="E45" i="6" s="1"/>
  <c r="B45" i="6"/>
  <c r="A45" i="6"/>
  <c r="C44" i="6"/>
  <c r="D44" i="6" s="1"/>
  <c r="E44" i="6"/>
  <c r="A44" i="6"/>
  <c r="C43" i="6"/>
  <c r="K43" i="6" s="1"/>
  <c r="A43" i="6"/>
  <c r="C42" i="6"/>
  <c r="A42" i="6"/>
  <c r="C41" i="6"/>
  <c r="H41" i="6"/>
  <c r="A41" i="6"/>
  <c r="C40" i="6"/>
  <c r="H40" i="6" s="1"/>
  <c r="E40" i="6"/>
  <c r="A40" i="6"/>
  <c r="C39" i="6"/>
  <c r="G39" i="6" s="1"/>
  <c r="A39" i="6"/>
  <c r="C38" i="6"/>
  <c r="D38" i="6" s="1"/>
  <c r="A38" i="6"/>
  <c r="C37" i="6"/>
  <c r="D37" i="6" s="1"/>
  <c r="B37" i="6"/>
  <c r="A37" i="6"/>
  <c r="C36" i="6"/>
  <c r="G36" i="6" s="1"/>
  <c r="A36" i="6"/>
  <c r="C35" i="6"/>
  <c r="H35" i="6" s="1"/>
  <c r="F35" i="6"/>
  <c r="A35" i="6"/>
  <c r="C34" i="6"/>
  <c r="E34" i="6" s="1"/>
  <c r="A34" i="6"/>
  <c r="C33" i="6"/>
  <c r="I33" i="6" s="1"/>
  <c r="A33" i="6"/>
  <c r="C32" i="6"/>
  <c r="F32" i="6" s="1"/>
  <c r="E32" i="6"/>
  <c r="A32" i="6"/>
  <c r="C26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B26" i="6"/>
  <c r="A26" i="6"/>
  <c r="C25" i="6"/>
  <c r="B25" i="6" s="1"/>
  <c r="E25" i="6"/>
  <c r="A25" i="6"/>
  <c r="C24" i="6"/>
  <c r="H24" i="6" s="1"/>
  <c r="E24" i="6"/>
  <c r="I24" i="6"/>
  <c r="A24" i="6"/>
  <c r="C23" i="6"/>
  <c r="E23" i="6" s="1"/>
  <c r="A23" i="6"/>
  <c r="C22" i="6"/>
  <c r="J22" i="6" s="1"/>
  <c r="B22" i="6"/>
  <c r="A22" i="6"/>
  <c r="C21" i="6"/>
  <c r="I21" i="6" s="1"/>
  <c r="A21" i="6"/>
  <c r="C20" i="6"/>
  <c r="J20" i="6"/>
  <c r="F20" i="6"/>
  <c r="A20" i="6"/>
  <c r="C19" i="6"/>
  <c r="H19" i="6" s="1"/>
  <c r="A19" i="6"/>
  <c r="C18" i="6"/>
  <c r="B18" i="6" s="1"/>
  <c r="F18" i="6"/>
  <c r="A18" i="6"/>
  <c r="C17" i="6"/>
  <c r="B17" i="6" s="1"/>
  <c r="E17" i="6"/>
  <c r="A17" i="6"/>
  <c r="C16" i="6"/>
  <c r="E16" i="6" s="1"/>
  <c r="H16" i="6"/>
  <c r="A16" i="6"/>
  <c r="C15" i="6"/>
  <c r="H15" i="6" s="1"/>
  <c r="A15" i="6"/>
  <c r="C14" i="6"/>
  <c r="B14" i="6" s="1"/>
  <c r="H14" i="6"/>
  <c r="A14" i="6"/>
  <c r="C13" i="6"/>
  <c r="E13" i="6"/>
  <c r="A13" i="6"/>
  <c r="C12" i="6"/>
  <c r="I12" i="6" s="1"/>
  <c r="A12" i="6"/>
  <c r="C11" i="6"/>
  <c r="A11" i="6"/>
  <c r="C10" i="6"/>
  <c r="F10" i="6" s="1"/>
  <c r="H10" i="6"/>
  <c r="A10" i="6"/>
  <c r="D3" i="6"/>
  <c r="L3" i="6"/>
  <c r="L5" i="6"/>
  <c r="C31" i="6"/>
  <c r="H31" i="6" s="1"/>
  <c r="D31" i="6"/>
  <c r="G31" i="6"/>
  <c r="C30" i="6"/>
  <c r="I30" i="6" s="1"/>
  <c r="C9" i="6"/>
  <c r="D9" i="6" s="1"/>
  <c r="E9" i="6"/>
  <c r="C8" i="6"/>
  <c r="E8" i="6" s="1"/>
  <c r="B8" i="6"/>
  <c r="D5" i="6"/>
  <c r="A31" i="6"/>
  <c r="A30" i="6"/>
  <c r="A9" i="6"/>
  <c r="A8" i="6"/>
  <c r="CK2" i="2"/>
  <c r="CO18" i="2"/>
  <c r="CS18" i="2" s="1"/>
  <c r="CN18" i="2"/>
  <c r="CT18" i="2"/>
  <c r="CM18" i="2"/>
  <c r="CP18" i="2"/>
  <c r="CL18" i="2"/>
  <c r="CQ18" i="2"/>
  <c r="CK18" i="2"/>
  <c r="CR18" i="2"/>
  <c r="CO15" i="2"/>
  <c r="CS15" i="2"/>
  <c r="CN15" i="2"/>
  <c r="CT15" i="2"/>
  <c r="CM15" i="2"/>
  <c r="CM6" i="2" s="1"/>
  <c r="AD5" i="2" s="1"/>
  <c r="CP15" i="2"/>
  <c r="CL15" i="2"/>
  <c r="CQ15" i="2"/>
  <c r="CK15" i="2"/>
  <c r="CR15" i="2"/>
  <c r="CO12" i="2"/>
  <c r="CS12" i="2"/>
  <c r="CN12" i="2"/>
  <c r="CT12" i="2"/>
  <c r="CM12" i="2"/>
  <c r="CP12" i="2" s="1"/>
  <c r="CL12" i="2"/>
  <c r="CQ12" i="2"/>
  <c r="CK12" i="2"/>
  <c r="CR12" i="2"/>
  <c r="CO9" i="2"/>
  <c r="CS9" i="2"/>
  <c r="CN9" i="2"/>
  <c r="CM9" i="2"/>
  <c r="CL9" i="2"/>
  <c r="CL6" i="2" s="1"/>
  <c r="CQ9" i="2"/>
  <c r="CK9" i="2"/>
  <c r="CK6" i="2" s="1"/>
  <c r="CR9" i="2"/>
  <c r="CT9" i="2"/>
  <c r="CD18" i="2"/>
  <c r="CH18" i="2"/>
  <c r="CC18" i="2"/>
  <c r="CI18" i="2"/>
  <c r="CB18" i="2"/>
  <c r="CE18" i="2"/>
  <c r="CA18" i="2"/>
  <c r="CF18" i="2"/>
  <c r="BZ18" i="2"/>
  <c r="CG18" i="2" s="1"/>
  <c r="CD15" i="2"/>
  <c r="CH15" i="2"/>
  <c r="CC15" i="2"/>
  <c r="CI15" i="2"/>
  <c r="CB15" i="2"/>
  <c r="CE15" i="2"/>
  <c r="CA15" i="2"/>
  <c r="CF15" i="2"/>
  <c r="BZ15" i="2"/>
  <c r="CG15" i="2"/>
  <c r="CD12" i="2"/>
  <c r="CD6" i="2" s="1"/>
  <c r="CH12" i="2"/>
  <c r="CC12" i="2"/>
  <c r="CC6" i="2" s="1"/>
  <c r="CI12" i="2"/>
  <c r="CB12" i="2"/>
  <c r="CE12" i="2"/>
  <c r="CA12" i="2"/>
  <c r="CF12" i="2"/>
  <c r="BZ12" i="2"/>
  <c r="CG12" i="2"/>
  <c r="BZ2" i="2"/>
  <c r="CD9" i="2"/>
  <c r="CH9" i="2" s="1"/>
  <c r="CC9" i="2"/>
  <c r="CI9" i="2"/>
  <c r="CB9" i="2"/>
  <c r="CB6" i="2" s="1"/>
  <c r="U5" i="2" s="1"/>
  <c r="CE9" i="2"/>
  <c r="CA9" i="2"/>
  <c r="CF9" i="2"/>
  <c r="BZ9" i="2"/>
  <c r="CG9" i="2" s="1"/>
  <c r="BS18" i="2"/>
  <c r="BW18" i="2"/>
  <c r="BR18" i="2"/>
  <c r="BX18" i="2"/>
  <c r="BQ18" i="2"/>
  <c r="BT18" i="2"/>
  <c r="BP18" i="2"/>
  <c r="BU18" i="2"/>
  <c r="BO18" i="2"/>
  <c r="BV18" i="2"/>
  <c r="BS15" i="2"/>
  <c r="BW15" i="2"/>
  <c r="BR15" i="2"/>
  <c r="BX15" i="2"/>
  <c r="BQ15" i="2"/>
  <c r="BT15" i="2"/>
  <c r="BP15" i="2"/>
  <c r="BU15" i="2" s="1"/>
  <c r="BO15" i="2"/>
  <c r="BV15" i="2"/>
  <c r="BS12" i="2"/>
  <c r="BW12" i="2"/>
  <c r="BR12" i="2"/>
  <c r="BX12" i="2"/>
  <c r="BQ12" i="2"/>
  <c r="BT12" i="2"/>
  <c r="BP12" i="2"/>
  <c r="BU12" i="2" s="1"/>
  <c r="BO12" i="2"/>
  <c r="BO6" i="2" s="1"/>
  <c r="BV12" i="2"/>
  <c r="BS9" i="2"/>
  <c r="BW9" i="2"/>
  <c r="BR9" i="2"/>
  <c r="BR6" i="2" s="1"/>
  <c r="BQ9" i="2"/>
  <c r="BQ6" i="2" s="1"/>
  <c r="BT9" i="2"/>
  <c r="BP9" i="2"/>
  <c r="BU9" i="2" s="1"/>
  <c r="BO9" i="2"/>
  <c r="BV9" i="2"/>
  <c r="BO2" i="2"/>
  <c r="BH18" i="2"/>
  <c r="BL18" i="2" s="1"/>
  <c r="BG18" i="2"/>
  <c r="BM18" i="2"/>
  <c r="BF18" i="2"/>
  <c r="BI18" i="2"/>
  <c r="BE18" i="2"/>
  <c r="BJ18" i="2"/>
  <c r="BD18" i="2"/>
  <c r="BK18" i="2"/>
  <c r="BH15" i="2"/>
  <c r="BL15" i="2"/>
  <c r="BG15" i="2"/>
  <c r="BG6" i="2" s="1"/>
  <c r="BM15" i="2"/>
  <c r="BF15" i="2"/>
  <c r="BF6" i="2" s="1"/>
  <c r="C5" i="2" s="1"/>
  <c r="I4" i="2" s="1"/>
  <c r="BI15" i="2"/>
  <c r="BE15" i="2"/>
  <c r="BJ15" i="2"/>
  <c r="BD15" i="2"/>
  <c r="BK15" i="2"/>
  <c r="BH12" i="2"/>
  <c r="BL12" i="2"/>
  <c r="BG12" i="2"/>
  <c r="BM12" i="2"/>
  <c r="BF12" i="2"/>
  <c r="BI12" i="2" s="1"/>
  <c r="BE12" i="2"/>
  <c r="BJ12" i="2"/>
  <c r="BD12" i="2"/>
  <c r="BK12" i="2"/>
  <c r="BH9" i="2"/>
  <c r="BL9" i="2"/>
  <c r="BG9" i="2"/>
  <c r="BF9" i="2"/>
  <c r="BI9" i="2"/>
  <c r="BE9" i="2"/>
  <c r="BE6" i="2" s="1"/>
  <c r="BD9" i="2"/>
  <c r="BD6" i="2" s="1"/>
  <c r="A5" i="2" s="1"/>
  <c r="G4" i="2" s="1"/>
  <c r="BD2" i="2"/>
  <c r="J7" i="2"/>
  <c r="S7" i="2"/>
  <c r="AB7" i="2" s="1"/>
  <c r="A10" i="2"/>
  <c r="J10" i="2" s="1"/>
  <c r="S10" i="2" s="1"/>
  <c r="AB10" i="2" s="1"/>
  <c r="A12" i="2"/>
  <c r="J12" i="2"/>
  <c r="S12" i="2" s="1"/>
  <c r="AB12" i="2" s="1"/>
  <c r="B13" i="6"/>
  <c r="B32" i="6"/>
  <c r="B34" i="6"/>
  <c r="B38" i="6"/>
  <c r="B40" i="6"/>
  <c r="B41" i="6"/>
  <c r="B42" i="6"/>
  <c r="A13" i="2"/>
  <c r="A16" i="2" s="1"/>
  <c r="B11" i="6"/>
  <c r="B21" i="6"/>
  <c r="B47" i="6"/>
  <c r="BS6" i="2"/>
  <c r="G24" i="6"/>
  <c r="I18" i="2"/>
  <c r="R15" i="2" s="1"/>
  <c r="AA12" i="2" s="1"/>
  <c r="AJ9" i="2" s="1"/>
  <c r="C13" i="2"/>
  <c r="C10" i="2" s="1"/>
  <c r="I9" i="6"/>
  <c r="I23" i="6"/>
  <c r="H21" i="6"/>
  <c r="F13" i="6"/>
  <c r="F12" i="6"/>
  <c r="I11" i="6"/>
  <c r="J21" i="6"/>
  <c r="G21" i="6"/>
  <c r="H20" i="6"/>
  <c r="F19" i="6"/>
  <c r="J17" i="6"/>
  <c r="G17" i="6"/>
  <c r="F14" i="6"/>
  <c r="I13" i="6"/>
  <c r="F11" i="6"/>
  <c r="G10" i="6"/>
  <c r="G9" i="6"/>
  <c r="J9" i="6"/>
  <c r="J13" i="6"/>
  <c r="G13" i="6"/>
  <c r="J12" i="6"/>
  <c r="H11" i="6"/>
  <c r="F21" i="6"/>
  <c r="G20" i="6"/>
  <c r="J19" i="6"/>
  <c r="G19" i="6"/>
  <c r="F17" i="6"/>
  <c r="H13" i="6"/>
  <c r="J11" i="6"/>
  <c r="G11" i="6"/>
  <c r="D24" i="6"/>
  <c r="K21" i="6"/>
  <c r="D21" i="6"/>
  <c r="F42" i="6"/>
  <c r="F41" i="6"/>
  <c r="F40" i="6"/>
  <c r="F34" i="6"/>
  <c r="I32" i="6"/>
  <c r="H47" i="6"/>
  <c r="F46" i="6"/>
  <c r="H44" i="6"/>
  <c r="I42" i="6"/>
  <c r="I40" i="6"/>
  <c r="F38" i="6"/>
  <c r="F37" i="6"/>
  <c r="F36" i="6"/>
  <c r="I34" i="6"/>
  <c r="J42" i="6"/>
  <c r="G42" i="6"/>
  <c r="J41" i="6"/>
  <c r="J40" i="6"/>
  <c r="G40" i="6"/>
  <c r="J34" i="6"/>
  <c r="G34" i="6"/>
  <c r="H32" i="6"/>
  <c r="G30" i="6"/>
  <c r="J30" i="6"/>
  <c r="G47" i="6"/>
  <c r="J46" i="6"/>
  <c r="H45" i="6"/>
  <c r="I44" i="6"/>
  <c r="K44" i="6"/>
  <c r="H42" i="6"/>
  <c r="H34" i="6"/>
  <c r="G33" i="6"/>
  <c r="J32" i="6"/>
  <c r="G32" i="6"/>
  <c r="K23" i="6"/>
  <c r="D19" i="6"/>
  <c r="K19" i="6"/>
  <c r="K25" i="6"/>
  <c r="D45" i="6"/>
  <c r="D42" i="6"/>
  <c r="K42" i="6"/>
  <c r="D17" i="6"/>
  <c r="K16" i="6"/>
  <c r="D15" i="6"/>
  <c r="D13" i="6"/>
  <c r="K9" i="6"/>
  <c r="D11" i="6"/>
  <c r="K11" i="6"/>
  <c r="K34" i="6"/>
  <c r="K13" i="6"/>
  <c r="K12" i="6"/>
  <c r="D34" i="6"/>
  <c r="K32" i="6"/>
  <c r="D32" i="6"/>
  <c r="G45" i="6"/>
  <c r="J31" i="6"/>
  <c r="I20" i="6"/>
  <c r="D26" i="6"/>
  <c r="F26" i="6"/>
  <c r="B20" i="6"/>
  <c r="D20" i="6"/>
  <c r="F24" i="6"/>
  <c r="CN6" i="2"/>
  <c r="CP9" i="2"/>
  <c r="CO6" i="2"/>
  <c r="CA6" i="2"/>
  <c r="BM9" i="2"/>
  <c r="BH6" i="2"/>
  <c r="BK9" i="2"/>
  <c r="E14" i="6"/>
  <c r="E26" i="6"/>
  <c r="E33" i="6"/>
  <c r="E37" i="6"/>
  <c r="E41" i="6"/>
  <c r="K26" i="6"/>
  <c r="I26" i="6"/>
  <c r="D8" i="6"/>
  <c r="K33" i="6"/>
  <c r="D41" i="6"/>
  <c r="I41" i="6"/>
  <c r="B10" i="6"/>
  <c r="B33" i="6"/>
  <c r="J26" i="6"/>
  <c r="I31" i="6"/>
  <c r="K31" i="6"/>
  <c r="D12" i="6"/>
  <c r="D14" i="6"/>
  <c r="K10" i="6"/>
  <c r="D46" i="6"/>
  <c r="J35" i="6"/>
  <c r="G41" i="6"/>
  <c r="J33" i="6"/>
  <c r="F33" i="6"/>
  <c r="G12" i="6"/>
  <c r="I10" i="6"/>
  <c r="H25" i="6"/>
  <c r="H12" i="6"/>
  <c r="G18" i="6"/>
  <c r="J10" i="6"/>
  <c r="I16" i="6"/>
  <c r="I25" i="6"/>
  <c r="F9" i="6"/>
  <c r="B12" i="6"/>
  <c r="B9" i="6"/>
  <c r="E12" i="6"/>
  <c r="E20" i="6"/>
  <c r="E10" i="6"/>
  <c r="D33" i="6"/>
  <c r="D10" i="6"/>
  <c r="K41" i="6"/>
  <c r="I18" i="6"/>
  <c r="F16" i="6"/>
  <c r="F8" i="6"/>
  <c r="I8" i="6"/>
  <c r="K20" i="6"/>
  <c r="D25" i="6"/>
  <c r="H33" i="6"/>
  <c r="H37" i="6"/>
  <c r="G16" i="6"/>
  <c r="G14" i="6"/>
  <c r="H9" i="6"/>
  <c r="G25" i="6"/>
  <c r="I12" i="2" l="1"/>
  <c r="R9" i="2" s="1"/>
  <c r="AA18" i="2" s="1"/>
  <c r="AJ15" i="2" s="1"/>
  <c r="C7" i="2"/>
  <c r="I9" i="2" s="1"/>
  <c r="R12" i="2" s="1"/>
  <c r="AA15" i="2" s="1"/>
  <c r="AJ18" i="2" s="1"/>
  <c r="A18" i="2"/>
  <c r="J18" i="2" s="1"/>
  <c r="S18" i="2" s="1"/>
  <c r="AB18" i="2" s="1"/>
  <c r="J16" i="2"/>
  <c r="S16" i="2" s="1"/>
  <c r="AB16" i="2" s="1"/>
  <c r="AB5" i="2"/>
  <c r="J23" i="6"/>
  <c r="B23" i="6"/>
  <c r="B16" i="6"/>
  <c r="BX9" i="2"/>
  <c r="F23" i="6"/>
  <c r="E36" i="6"/>
  <c r="N48" i="6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N36" i="6" s="1"/>
  <c r="N35" i="6" s="1"/>
  <c r="N34" i="6" s="1"/>
  <c r="N33" i="6" s="1"/>
  <c r="N32" i="6" s="1"/>
  <c r="N31" i="6" s="1"/>
  <c r="N30" i="6" s="1"/>
  <c r="F39" i="6"/>
  <c r="F15" i="6"/>
  <c r="F27" i="6" s="1"/>
  <c r="D48" i="6"/>
  <c r="BZ6" i="2"/>
  <c r="S5" i="2" s="1"/>
  <c r="H43" i="6"/>
  <c r="J39" i="6"/>
  <c r="J48" i="6"/>
  <c r="D39" i="6"/>
  <c r="G43" i="6"/>
  <c r="D23" i="6"/>
  <c r="BJ9" i="2"/>
  <c r="F30" i="6"/>
  <c r="B36" i="6"/>
  <c r="J8" i="6"/>
  <c r="K35" i="6"/>
  <c r="A65" i="6"/>
  <c r="H39" i="6"/>
  <c r="L16" i="2"/>
  <c r="J15" i="6"/>
  <c r="K39" i="6"/>
  <c r="G37" i="6"/>
  <c r="D16" i="6"/>
  <c r="D27" i="6" s="1"/>
  <c r="H36" i="6"/>
  <c r="I15" i="2"/>
  <c r="R18" i="2" s="1"/>
  <c r="AA9" i="2" s="1"/>
  <c r="AJ12" i="2" s="1"/>
  <c r="B39" i="6"/>
  <c r="K37" i="6"/>
  <c r="D35" i="6"/>
  <c r="I22" i="6"/>
  <c r="D36" i="6"/>
  <c r="H30" i="6"/>
  <c r="I36" i="6"/>
  <c r="K8" i="6"/>
  <c r="F31" i="6"/>
  <c r="I43" i="6"/>
  <c r="E35" i="6"/>
  <c r="K24" i="6"/>
  <c r="K15" i="6"/>
  <c r="D40" i="6"/>
  <c r="J36" i="6"/>
  <c r="I45" i="6"/>
  <c r="J44" i="6"/>
  <c r="I15" i="6"/>
  <c r="B44" i="6"/>
  <c r="E22" i="6"/>
  <c r="D22" i="6"/>
  <c r="G35" i="6"/>
  <c r="G49" i="6" s="1"/>
  <c r="J14" i="6"/>
  <c r="J43" i="6"/>
  <c r="G15" i="6"/>
  <c r="K48" i="6"/>
  <c r="D43" i="6"/>
  <c r="J24" i="6"/>
  <c r="E46" i="6"/>
  <c r="G22" i="6"/>
  <c r="H38" i="6"/>
  <c r="A15" i="2"/>
  <c r="J15" i="2" s="1"/>
  <c r="S15" i="2" s="1"/>
  <c r="AB15" i="2" s="1"/>
  <c r="K14" i="6"/>
  <c r="K36" i="6"/>
  <c r="I38" i="6"/>
  <c r="B15" i="6"/>
  <c r="J25" i="6"/>
  <c r="I14" i="6"/>
  <c r="I27" i="6" s="1"/>
  <c r="B24" i="6"/>
  <c r="BP6" i="2"/>
  <c r="J5" i="2" s="1"/>
  <c r="P4" i="2" s="1"/>
  <c r="K47" i="6"/>
  <c r="B19" i="6"/>
  <c r="J16" i="6"/>
  <c r="F44" i="6"/>
  <c r="A61" i="6"/>
  <c r="K17" i="6"/>
  <c r="G38" i="6"/>
  <c r="H46" i="6"/>
  <c r="J45" i="6"/>
  <c r="H17" i="6"/>
  <c r="J13" i="2"/>
  <c r="S13" i="2" s="1"/>
  <c r="AB13" i="2" s="1"/>
  <c r="B35" i="6"/>
  <c r="E30" i="6"/>
  <c r="E18" i="6"/>
  <c r="H23" i="6"/>
  <c r="E39" i="6"/>
  <c r="K46" i="6"/>
  <c r="G44" i="6"/>
  <c r="E31" i="6"/>
  <c r="H18" i="6"/>
  <c r="I35" i="6"/>
  <c r="I49" i="6" s="1"/>
  <c r="F45" i="6"/>
  <c r="K30" i="6"/>
  <c r="K40" i="6"/>
  <c r="J38" i="6"/>
  <c r="J49" i="6" s="1"/>
  <c r="J47" i="6"/>
  <c r="F47" i="6"/>
  <c r="I17" i="6"/>
  <c r="J18" i="6"/>
  <c r="B48" i="6"/>
  <c r="H8" i="6"/>
  <c r="H27" i="6" s="1"/>
  <c r="F25" i="6"/>
  <c r="D18" i="6"/>
  <c r="K38" i="6"/>
  <c r="F22" i="6"/>
  <c r="B31" i="6"/>
  <c r="I39" i="6"/>
  <c r="H22" i="6"/>
  <c r="G26" i="6"/>
  <c r="G48" i="6"/>
  <c r="E48" i="6"/>
  <c r="H26" i="6"/>
  <c r="K45" i="6"/>
  <c r="D30" i="6"/>
  <c r="I48" i="6"/>
  <c r="I47" i="6"/>
  <c r="K18" i="6"/>
  <c r="I19" i="6"/>
  <c r="B30" i="6"/>
  <c r="E21" i="6"/>
  <c r="E27" i="6" s="1"/>
  <c r="E38" i="6"/>
  <c r="G23" i="6"/>
  <c r="E43" i="6"/>
  <c r="F48" i="6"/>
  <c r="I37" i="6"/>
  <c r="B43" i="6"/>
  <c r="G8" i="6"/>
  <c r="G27" i="6" s="1"/>
  <c r="J37" i="6"/>
  <c r="F43" i="6"/>
  <c r="K22" i="6"/>
  <c r="F49" i="6" l="1"/>
  <c r="D49" i="6"/>
  <c r="J27" i="6"/>
  <c r="E49" i="6"/>
  <c r="Y4" i="2"/>
  <c r="AH4" i="2" s="1"/>
  <c r="AN25" i="2" s="1"/>
  <c r="G3" i="6" s="1"/>
  <c r="K49" i="6"/>
  <c r="L5" i="2"/>
  <c r="R4" i="2" s="1"/>
  <c r="AA4" i="2" s="1"/>
  <c r="AJ4" i="2" s="1"/>
  <c r="AQ25" i="2" s="1"/>
  <c r="I3" i="6" s="1"/>
  <c r="K27" i="6"/>
  <c r="H49" i="6"/>
</calcChain>
</file>

<file path=xl/sharedStrings.xml><?xml version="1.0" encoding="utf-8"?>
<sst xmlns="http://schemas.openxmlformats.org/spreadsheetml/2006/main" count="246" uniqueCount="94">
  <si>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</si>
  <si>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</si>
  <si>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</si>
  <si>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</si>
  <si>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</si>
  <si>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</si>
  <si>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</si>
  <si>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</si>
  <si>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</si>
  <si>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</si>
  <si>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</si>
  <si>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</si>
  <si>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</si>
  <si>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</si>
  <si>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R6</t>
  </si>
  <si>
    <t>BOTONISTAS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</si>
  <si>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</si>
  <si>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</si>
  <si>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</si>
  <si>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</si>
  <si>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</si>
  <si>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</si>
  <si>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</si>
  <si>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</si>
  <si>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</si>
  <si>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</si>
  <si>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&lt;digite a equipe I&gt;</t>
  </si>
  <si>
    <t>&lt;digite a equipe II&gt;</t>
  </si>
  <si>
    <t>2ª RODADA</t>
  </si>
  <si>
    <t>3ª RODADA</t>
  </si>
  <si>
    <t>4ª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</si>
  <si>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</si>
  <si>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</si>
  <si>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</si>
  <si>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</si>
  <si>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</si>
  <si>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</si>
  <si>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</si>
  <si>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</si>
  <si>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</si>
  <si>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</si>
  <si>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</si>
  <si>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</si>
  <si>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</si>
  <si>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</si>
  <si>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</si>
  <si>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</si>
  <si>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</si>
  <si>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</si>
  <si>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</si>
  <si>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</si>
  <si>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</si>
  <si>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</si>
  <si>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</si>
  <si>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</si>
  <si>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</si>
  <si>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</si>
  <si>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</si>
  <si>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</si>
  <si>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</si>
  <si>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</si>
  <si>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</si>
  <si>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</si>
  <si>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</si>
  <si>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</si>
  <si>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</si>
  <si>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</si>
  <si>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</si>
  <si>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</si>
  <si>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</si>
  <si>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</si>
  <si>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</si>
  <si>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</si>
  <si>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</si>
  <si>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</si>
  <si>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</si>
  <si>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</si>
  <si>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</si>
  <si>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</si>
  <si>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R7</t>
  </si>
  <si>
    <t>R8</t>
  </si>
  <si>
    <t>R9</t>
  </si>
  <si>
    <t>R10</t>
  </si>
  <si>
    <t>R11</t>
  </si>
  <si>
    <t>R12</t>
  </si>
  <si>
    <t>R13</t>
  </si>
  <si>
    <t>R15</t>
  </si>
  <si>
    <t>R14</t>
  </si>
  <si>
    <t>SUMULA - 4 JOGADORES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</si>
  <si>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</si>
  <si>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</si>
  <si>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</si>
  <si>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deverá ser enviada a FPFM, até a 3.a feira seguinte a data do jogo.</t>
  </si>
  <si>
    <t>Versão 1.4 (01-Jan-2013)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</si>
</sst>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8"/>
      <color rgb="FF0000FF"/>
      <name val="Arial"/>
      <family val="2"/>
    </font>
    <font>
      <b/>
      <sz val="11"/>
      <color rgb="FF0000FF"/>
      <name val="Arial"/>
      <family val="2"/>
    </font>
    <font>
      <sz val="16"/>
      <color rgb="FF0000FF"/>
      <name val="Arial"/>
      <family val="2"/>
    </font>
    <font>
      <b/>
      <sz val="16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Continuous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9" fillId="0" borderId="6" xfId="0" applyFont="1" applyBorder="1" applyAlignment="1">
      <alignment horizontal="right"/>
    </xf>
    <xf numFmtId="0" fontId="30" fillId="6" borderId="0" xfId="0" applyFont="1" applyFill="1" applyBorder="1" applyAlignment="1">
      <alignment horizontal="centerContinuous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5" fillId="0" borderId="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165" fontId="33" fillId="4" borderId="0" xfId="0" applyNumberFormat="1" applyFont="1" applyFill="1" applyAlignment="1" applyProtection="1">
      <alignment horizontal="left" vertical="center" inden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38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42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3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4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209550</xdr:colOff>
      <xdr:row>2</xdr:row>
      <xdr:rowOff>139065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247775" cy="748665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171450</xdr:colOff>
      <xdr:row>18</xdr:row>
      <xdr:rowOff>76200</xdr:rowOff>
    </xdr:from>
    <xdr:to>
      <xdr:col>35</xdr:col>
      <xdr:colOff>63500</xdr:colOff>
      <xdr:row>21</xdr:row>
      <xdr:rowOff>257175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152900"/>
          <a:ext cx="1635125" cy="981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92" customWidth="1"/>
    <col min="3" max="3" width="10.5703125" style="92" customWidth="1"/>
    <col min="4" max="16" width="9.140625" style="92"/>
    <col min="17" max="18" width="2.7109375" style="92" customWidth="1"/>
    <col min="19" max="16384" width="9.140625" style="92"/>
  </cols>
  <sheetData>
    <row r="1" spans="2:18" x14ac:dyDescent="0.2">
      <c r="R1" s="105" t="s">
        <v>0</v>
      </c>
    </row>
    <row r="2" spans="2:18" x14ac:dyDescent="0.2"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6" t="s">
        <v>93</v>
      </c>
      <c r="R2" s="105"/>
    </row>
    <row r="3" spans="2:18" s="90" customFormat="1" ht="33.75" x14ac:dyDescent="0.5">
      <c r="B3" s="94"/>
      <c r="C3" s="96"/>
      <c r="D3" s="106" t="s">
        <v>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2:18" s="90" customFormat="1" ht="14.25" x14ac:dyDescent="0.2">
      <c r="B4" s="94"/>
      <c r="C4" s="96"/>
      <c r="D4" s="95" t="s">
        <v>75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7"/>
    </row>
    <row r="5" spans="2:18" x14ac:dyDescent="0.2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100"/>
    </row>
    <row r="6" spans="2:18" ht="18" x14ac:dyDescent="0.25">
      <c r="B6" s="98"/>
      <c r="C6" s="114" t="s">
        <v>88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00"/>
    </row>
    <row r="7" spans="2:18" x14ac:dyDescent="0.2">
      <c r="B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x14ac:dyDescent="0.2">
      <c r="B8" s="98"/>
      <c r="C8" s="88" t="s">
        <v>65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00"/>
    </row>
    <row r="9" spans="2:18" x14ac:dyDescent="0.2">
      <c r="B9" s="98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100"/>
    </row>
    <row r="10" spans="2:18" s="93" customFormat="1" x14ac:dyDescent="0.2">
      <c r="B10" s="110"/>
      <c r="C10" s="89" t="s">
        <v>64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</row>
    <row r="11" spans="2:18" s="93" customFormat="1" x14ac:dyDescent="0.2">
      <c r="B11" s="110"/>
      <c r="C11" s="89" t="s">
        <v>66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</row>
    <row r="12" spans="2:18" s="93" customFormat="1" x14ac:dyDescent="0.2">
      <c r="B12" s="110"/>
      <c r="C12" s="89" t="s">
        <v>72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</row>
    <row r="13" spans="2:18" s="93" customFormat="1" x14ac:dyDescent="0.2">
      <c r="B13" s="110"/>
      <c r="C13" s="89" t="s">
        <v>70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</row>
    <row r="14" spans="2:18" x14ac:dyDescent="0.2">
      <c r="B14" s="98"/>
      <c r="C14" s="91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0"/>
    </row>
    <row r="15" spans="2:18" x14ac:dyDescent="0.2">
      <c r="B15" s="98"/>
      <c r="C15" s="91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0"/>
    </row>
    <row r="16" spans="2:18" x14ac:dyDescent="0.2">
      <c r="B16" s="98"/>
      <c r="C16" s="91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0"/>
    </row>
    <row r="17" spans="2:17" x14ac:dyDescent="0.2">
      <c r="B17" s="98"/>
      <c r="C17" s="91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0"/>
    </row>
    <row r="18" spans="2:17" x14ac:dyDescent="0.2">
      <c r="B18" s="98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0"/>
    </row>
    <row r="19" spans="2:17" x14ac:dyDescent="0.2"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0"/>
    </row>
    <row r="20" spans="2:17" x14ac:dyDescent="0.2">
      <c r="B20" s="98"/>
      <c r="C20" s="107" t="s">
        <v>73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</row>
    <row r="21" spans="2:17" x14ac:dyDescent="0.2">
      <c r="B21" s="98"/>
      <c r="C21" s="107" t="s">
        <v>74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0"/>
    </row>
    <row r="22" spans="2:17" x14ac:dyDescent="0.2">
      <c r="B22" s="98"/>
      <c r="C22" s="107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2:17" x14ac:dyDescent="0.2">
      <c r="B23" s="98"/>
      <c r="C23" s="107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0"/>
    </row>
    <row r="24" spans="2:17" x14ac:dyDescent="0.2">
      <c r="B24" s="98"/>
      <c r="C24" s="107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2:17" x14ac:dyDescent="0.2">
      <c r="B25" s="98"/>
      <c r="C25" s="107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0"/>
    </row>
    <row r="26" spans="2:17" x14ac:dyDescent="0.2">
      <c r="B26" s="98"/>
      <c r="C26" s="107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0"/>
    </row>
    <row r="27" spans="2:17" x14ac:dyDescent="0.2">
      <c r="B27" s="98"/>
      <c r="C27" s="107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</row>
    <row r="28" spans="2:17" x14ac:dyDescent="0.2">
      <c r="B28" s="98"/>
      <c r="C28" s="107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0"/>
    </row>
    <row r="29" spans="2:17" x14ac:dyDescent="0.2">
      <c r="B29" s="98"/>
      <c r="C29" s="107" t="s">
        <v>71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</row>
    <row r="30" spans="2:17" x14ac:dyDescent="0.2">
      <c r="B30" s="98"/>
      <c r="C30" s="107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0"/>
    </row>
    <row r="31" spans="2:17" x14ac:dyDescent="0.2">
      <c r="B31" s="98"/>
      <c r="C31" s="107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0"/>
    </row>
    <row r="32" spans="2:17" x14ac:dyDescent="0.2">
      <c r="B32" s="98"/>
      <c r="C32" s="107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0"/>
    </row>
    <row r="33" spans="1:17" x14ac:dyDescent="0.2">
      <c r="B33" s="98"/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0"/>
    </row>
    <row r="34" spans="1:17" x14ac:dyDescent="0.2">
      <c r="B34" s="98"/>
      <c r="C34" s="107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0"/>
    </row>
    <row r="35" spans="1:17" x14ac:dyDescent="0.2">
      <c r="B35" s="98"/>
      <c r="C35" s="107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</row>
    <row r="36" spans="1:17" x14ac:dyDescent="0.2">
      <c r="B36" s="98"/>
      <c r="C36" s="107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</row>
    <row r="37" spans="1:17" x14ac:dyDescent="0.2">
      <c r="B37" s="98"/>
      <c r="C37" s="107" t="s">
        <v>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0"/>
    </row>
    <row r="38" spans="1:17" x14ac:dyDescent="0.2">
      <c r="B38" s="98"/>
      <c r="C38" s="107" t="s">
        <v>69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7" x14ac:dyDescent="0.2">
      <c r="B39" s="98"/>
      <c r="C39" s="107" t="s">
        <v>67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0"/>
    </row>
    <row r="40" spans="1:17" x14ac:dyDescent="0.2">
      <c r="B40" s="98"/>
      <c r="C40" s="107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0"/>
    </row>
    <row r="41" spans="1:17" x14ac:dyDescent="0.2">
      <c r="B41" s="98"/>
      <c r="C41" s="89" t="s">
        <v>76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</row>
    <row r="42" spans="1:17" x14ac:dyDescent="0.2"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13"/>
    </row>
    <row r="43" spans="1:17" x14ac:dyDescent="0.2">
      <c r="A43" s="105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58"/>
  <sheetViews>
    <sheetView showGridLines="0" tabSelected="1" zoomScaleNormal="100" workbookViewId="0">
      <selection activeCell="AN1" sqref="AN1:AP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6" width="3.85546875" style="1" customWidth="1"/>
    <col min="47" max="47" width="2.28515625" style="1" customWidth="1"/>
    <col min="48" max="49" width="3.85546875" style="1" customWidth="1"/>
    <col min="50" max="50" width="2.28515625" style="1" customWidth="1"/>
    <col min="51" max="52" width="3.85546875" style="1" customWidth="1"/>
    <col min="53" max="53" width="2.28515625" style="1" customWidth="1"/>
    <col min="54" max="54" width="3.85546875" style="1" customWidth="1"/>
    <col min="55" max="55" width="4.7109375" style="9" hidden="1" customWidth="1" outlineLevel="1"/>
    <col min="56" max="98" width="4.7109375" style="28" hidden="1" customWidth="1" outlineLevel="1"/>
    <col min="99" max="99" width="4.7109375" style="28" customWidth="1" collapsed="1"/>
    <col min="100" max="100" width="4.7109375" style="9" customWidth="1"/>
    <col min="101" max="16384" width="4.7109375" style="9"/>
  </cols>
  <sheetData>
    <row r="1" spans="1:98" ht="33.75" x14ac:dyDescent="0.5">
      <c r="A1" s="2"/>
      <c r="B1" s="3"/>
      <c r="C1" s="3"/>
      <c r="D1" s="3"/>
      <c r="E1" s="2" t="s">
        <v>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N1" s="132"/>
      <c r="AO1" s="132"/>
      <c r="AP1" s="132"/>
      <c r="AQ1" s="22"/>
      <c r="AR1" s="132"/>
      <c r="AS1" s="132"/>
      <c r="AT1" s="132"/>
      <c r="AU1" s="9"/>
      <c r="AV1" s="9"/>
      <c r="AW1" s="9"/>
      <c r="AX1" s="9"/>
      <c r="AY1" s="9"/>
      <c r="AZ1" s="9"/>
      <c r="BA1" s="9"/>
      <c r="BB1" s="9"/>
    </row>
    <row r="2" spans="1:98" x14ac:dyDescent="0.2">
      <c r="A2" s="16"/>
      <c r="B2" s="24"/>
      <c r="C2" s="24"/>
      <c r="D2" s="24"/>
      <c r="E2" s="16" t="s">
        <v>4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N2" s="17" t="s">
        <v>7</v>
      </c>
      <c r="AO2" s="20"/>
      <c r="AP2" s="20"/>
      <c r="AQ2" s="23"/>
      <c r="AR2" s="17" t="s">
        <v>6</v>
      </c>
      <c r="AS2" s="20"/>
      <c r="AT2" s="20"/>
      <c r="AU2" s="9"/>
      <c r="AV2" s="9"/>
      <c r="AW2" s="9"/>
      <c r="AX2" s="9"/>
      <c r="AY2" s="9"/>
      <c r="AZ2" s="9"/>
      <c r="BA2" s="9"/>
      <c r="BB2" s="9"/>
      <c r="BD2" s="47" t="str">
        <f>"Resumo "&amp;E5</f>
        <v>Resumo 1ª RODADA</v>
      </c>
      <c r="BE2" s="31"/>
      <c r="BF2" s="31"/>
      <c r="BG2" s="31"/>
      <c r="BH2" s="31"/>
      <c r="BI2" s="31"/>
      <c r="BJ2" s="31"/>
      <c r="BK2" s="31"/>
      <c r="BL2" s="31"/>
      <c r="BM2" s="31"/>
      <c r="BO2" s="47" t="str">
        <f>"Resumo "&amp;N5</f>
        <v>Resumo 2ª RODADA</v>
      </c>
      <c r="BP2" s="31"/>
      <c r="BQ2" s="31"/>
      <c r="BR2" s="31"/>
      <c r="BS2" s="31"/>
      <c r="BT2" s="31"/>
      <c r="BU2" s="31"/>
      <c r="BV2" s="31"/>
      <c r="BW2" s="31"/>
      <c r="BX2" s="31"/>
      <c r="BZ2" s="47" t="str">
        <f>"Resumo "&amp;W5</f>
        <v>Resumo 3ª RODADA</v>
      </c>
      <c r="CA2" s="31"/>
      <c r="CB2" s="31"/>
      <c r="CC2" s="31"/>
      <c r="CD2" s="31"/>
      <c r="CE2" s="31"/>
      <c r="CF2" s="31"/>
      <c r="CG2" s="31"/>
      <c r="CH2" s="31"/>
      <c r="CI2" s="31"/>
      <c r="CK2" s="47" t="str">
        <f>"Resumo "&amp;AF5</f>
        <v>Resumo 4ª RODADA</v>
      </c>
      <c r="CL2" s="31"/>
      <c r="CM2" s="31"/>
      <c r="CN2" s="31"/>
      <c r="CO2" s="31"/>
      <c r="CP2" s="31"/>
      <c r="CQ2" s="31"/>
      <c r="CR2" s="31"/>
      <c r="CS2" s="31"/>
      <c r="CT2" s="31"/>
    </row>
    <row r="3" spans="1:98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D3" s="43" t="s">
        <v>31</v>
      </c>
      <c r="BE3" s="43" t="s">
        <v>32</v>
      </c>
      <c r="BF3" s="43" t="s">
        <v>33</v>
      </c>
      <c r="BG3" s="43" t="s">
        <v>34</v>
      </c>
      <c r="BH3" s="43" t="s">
        <v>35</v>
      </c>
      <c r="BI3" s="44" t="s">
        <v>36</v>
      </c>
      <c r="BJ3" s="44" t="s">
        <v>37</v>
      </c>
      <c r="BK3" s="44" t="s">
        <v>38</v>
      </c>
      <c r="BL3" s="44" t="s">
        <v>39</v>
      </c>
      <c r="BM3" s="44" t="s">
        <v>40</v>
      </c>
      <c r="BO3" s="43" t="s">
        <v>31</v>
      </c>
      <c r="BP3" s="43" t="s">
        <v>32</v>
      </c>
      <c r="BQ3" s="43" t="s">
        <v>33</v>
      </c>
      <c r="BR3" s="43" t="s">
        <v>34</v>
      </c>
      <c r="BS3" s="43" t="s">
        <v>35</v>
      </c>
      <c r="BT3" s="44" t="s">
        <v>36</v>
      </c>
      <c r="BU3" s="44" t="s">
        <v>37</v>
      </c>
      <c r="BV3" s="44" t="s">
        <v>38</v>
      </c>
      <c r="BW3" s="44" t="s">
        <v>39</v>
      </c>
      <c r="BX3" s="44" t="s">
        <v>40</v>
      </c>
      <c r="BZ3" s="43" t="s">
        <v>31</v>
      </c>
      <c r="CA3" s="43" t="s">
        <v>32</v>
      </c>
      <c r="CB3" s="43" t="s">
        <v>33</v>
      </c>
      <c r="CC3" s="43" t="s">
        <v>34</v>
      </c>
      <c r="CD3" s="43" t="s">
        <v>35</v>
      </c>
      <c r="CE3" s="44" t="s">
        <v>36</v>
      </c>
      <c r="CF3" s="44" t="s">
        <v>37</v>
      </c>
      <c r="CG3" s="44" t="s">
        <v>38</v>
      </c>
      <c r="CH3" s="44" t="s">
        <v>39</v>
      </c>
      <c r="CI3" s="44" t="s">
        <v>40</v>
      </c>
      <c r="CK3" s="43" t="s">
        <v>31</v>
      </c>
      <c r="CL3" s="43" t="s">
        <v>32</v>
      </c>
      <c r="CM3" s="43" t="s">
        <v>33</v>
      </c>
      <c r="CN3" s="43" t="s">
        <v>34</v>
      </c>
      <c r="CO3" s="43" t="s">
        <v>35</v>
      </c>
      <c r="CP3" s="44" t="s">
        <v>36</v>
      </c>
      <c r="CQ3" s="44" t="s">
        <v>37</v>
      </c>
      <c r="CR3" s="44" t="s">
        <v>38</v>
      </c>
      <c r="CS3" s="44" t="s">
        <v>39</v>
      </c>
      <c r="CT3" s="44" t="s">
        <v>40</v>
      </c>
    </row>
    <row r="4" spans="1:98" ht="16.5" customHeight="1" x14ac:dyDescent="0.2">
      <c r="A4" s="18"/>
      <c r="B4" s="7"/>
      <c r="C4" s="7"/>
      <c r="D4" s="7"/>
      <c r="E4" s="7"/>
      <c r="F4" s="7"/>
      <c r="G4" s="138">
        <f>A5</f>
        <v>0</v>
      </c>
      <c r="H4" s="140" t="s">
        <v>0</v>
      </c>
      <c r="I4" s="136">
        <f>C5</f>
        <v>0</v>
      </c>
      <c r="J4" s="18"/>
      <c r="K4" s="7"/>
      <c r="L4" s="7"/>
      <c r="M4" s="7"/>
      <c r="N4" s="7"/>
      <c r="O4" s="7"/>
      <c r="P4" s="138">
        <f>J5+G4</f>
        <v>0</v>
      </c>
      <c r="Q4" s="140" t="s">
        <v>0</v>
      </c>
      <c r="R4" s="136">
        <f>L5+I4</f>
        <v>0</v>
      </c>
      <c r="S4" s="18"/>
      <c r="T4" s="7"/>
      <c r="U4" s="7"/>
      <c r="V4" s="7"/>
      <c r="W4" s="7"/>
      <c r="X4" s="7"/>
      <c r="Y4" s="138">
        <f>S5+P4</f>
        <v>0</v>
      </c>
      <c r="Z4" s="140" t="s">
        <v>0</v>
      </c>
      <c r="AA4" s="136">
        <f>U5+R4</f>
        <v>0</v>
      </c>
      <c r="AB4" s="18"/>
      <c r="AC4" s="7"/>
      <c r="AD4" s="7"/>
      <c r="AE4" s="7"/>
      <c r="AF4" s="7"/>
      <c r="AG4" s="7"/>
      <c r="AH4" s="138">
        <f>AB5+Y4</f>
        <v>0</v>
      </c>
      <c r="AI4" s="140" t="s">
        <v>0</v>
      </c>
      <c r="AJ4" s="136">
        <f>AD5+AA4</f>
        <v>0</v>
      </c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98" ht="12" customHeight="1" x14ac:dyDescent="0.2">
      <c r="A5" s="138">
        <f>BD6+BE6</f>
        <v>0</v>
      </c>
      <c r="B5" s="140" t="s">
        <v>0</v>
      </c>
      <c r="C5" s="136">
        <f>BF6+BE6</f>
        <v>0</v>
      </c>
      <c r="D5" s="6"/>
      <c r="E5" s="48" t="s">
        <v>2</v>
      </c>
      <c r="F5" s="6"/>
      <c r="G5" s="139"/>
      <c r="H5" s="141"/>
      <c r="I5" s="137"/>
      <c r="J5" s="138">
        <f>BO6+BP6</f>
        <v>0</v>
      </c>
      <c r="K5" s="140" t="s">
        <v>0</v>
      </c>
      <c r="L5" s="136">
        <f>BQ6+BP6</f>
        <v>0</v>
      </c>
      <c r="M5" s="6"/>
      <c r="N5" s="48" t="s">
        <v>28</v>
      </c>
      <c r="O5" s="6"/>
      <c r="P5" s="139"/>
      <c r="Q5" s="141"/>
      <c r="R5" s="137"/>
      <c r="S5" s="138">
        <f>BZ6+CA6</f>
        <v>0</v>
      </c>
      <c r="T5" s="140" t="s">
        <v>0</v>
      </c>
      <c r="U5" s="136">
        <f>CB6+CA6</f>
        <v>0</v>
      </c>
      <c r="V5" s="6"/>
      <c r="W5" s="48" t="s">
        <v>29</v>
      </c>
      <c r="X5" s="6"/>
      <c r="Y5" s="139"/>
      <c r="Z5" s="141"/>
      <c r="AA5" s="137"/>
      <c r="AB5" s="138">
        <f>CK6+CL6</f>
        <v>0</v>
      </c>
      <c r="AC5" s="140" t="s">
        <v>0</v>
      </c>
      <c r="AD5" s="136">
        <f>CM6+CL6</f>
        <v>0</v>
      </c>
      <c r="AE5" s="6"/>
      <c r="AF5" s="48" t="s">
        <v>30</v>
      </c>
      <c r="AG5" s="6"/>
      <c r="AH5" s="139"/>
      <c r="AI5" s="141"/>
      <c r="AJ5" s="137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98" ht="16.5" customHeight="1" x14ac:dyDescent="0.2">
      <c r="A6" s="139"/>
      <c r="B6" s="141"/>
      <c r="C6" s="137"/>
      <c r="D6" s="4"/>
      <c r="E6" s="4"/>
      <c r="F6" s="4"/>
      <c r="G6" s="4"/>
      <c r="H6" s="4"/>
      <c r="I6" s="19"/>
      <c r="J6" s="139"/>
      <c r="K6" s="141"/>
      <c r="L6" s="137"/>
      <c r="M6" s="4"/>
      <c r="N6" s="4"/>
      <c r="O6" s="4"/>
      <c r="P6" s="4"/>
      <c r="Q6" s="4"/>
      <c r="R6" s="19"/>
      <c r="S6" s="139"/>
      <c r="T6" s="141"/>
      <c r="U6" s="137"/>
      <c r="V6" s="4"/>
      <c r="W6" s="4"/>
      <c r="X6" s="4"/>
      <c r="Y6" s="4"/>
      <c r="Z6" s="4"/>
      <c r="AA6" s="19"/>
      <c r="AB6" s="139"/>
      <c r="AC6" s="141"/>
      <c r="AD6" s="137"/>
      <c r="AE6" s="4"/>
      <c r="AF6" s="4"/>
      <c r="AG6" s="4"/>
      <c r="AH6" s="4"/>
      <c r="AI6" s="4"/>
      <c r="AJ6" s="1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D6" s="46">
        <f>SUM(BD7:BD18)*2</f>
        <v>0</v>
      </c>
      <c r="BE6" s="46">
        <f>SUM(BE7:BE18)*1</f>
        <v>0</v>
      </c>
      <c r="BF6" s="46">
        <f>SUM(BF7:BF18)*2</f>
        <v>0</v>
      </c>
      <c r="BG6" s="46">
        <f>SUM(BG7:BG18)</f>
        <v>0</v>
      </c>
      <c r="BH6" s="46">
        <f>SUM(BH7:BH18)</f>
        <v>0</v>
      </c>
      <c r="BI6" s="46"/>
      <c r="BJ6" s="46"/>
      <c r="BK6" s="46"/>
      <c r="BL6" s="46"/>
      <c r="BM6" s="46"/>
      <c r="BO6" s="46">
        <f>SUM(BO7:BO18)*2</f>
        <v>0</v>
      </c>
      <c r="BP6" s="46">
        <f>SUM(BP7:BP18)*1</f>
        <v>0</v>
      </c>
      <c r="BQ6" s="46">
        <f>SUM(BQ7:BQ18)*2</f>
        <v>0</v>
      </c>
      <c r="BR6" s="46">
        <f>SUM(BR7:BR18)</f>
        <v>0</v>
      </c>
      <c r="BS6" s="46">
        <f>SUM(BS7:BS18)</f>
        <v>0</v>
      </c>
      <c r="BT6" s="46"/>
      <c r="BU6" s="46"/>
      <c r="BV6" s="46"/>
      <c r="BW6" s="46"/>
      <c r="BX6" s="46"/>
      <c r="BZ6" s="46">
        <f>SUM(BZ7:BZ18)*2</f>
        <v>0</v>
      </c>
      <c r="CA6" s="46">
        <f>SUM(CA7:CA18)*1</f>
        <v>0</v>
      </c>
      <c r="CB6" s="46">
        <f>SUM(CB7:CB18)*2</f>
        <v>0</v>
      </c>
      <c r="CC6" s="46">
        <f>SUM(CC7:CC18)</f>
        <v>0</v>
      </c>
      <c r="CD6" s="46">
        <f>SUM(CD7:CD18)</f>
        <v>0</v>
      </c>
      <c r="CE6" s="46"/>
      <c r="CF6" s="46"/>
      <c r="CG6" s="46"/>
      <c r="CH6" s="46"/>
      <c r="CI6" s="46"/>
      <c r="CK6" s="46">
        <f>SUM(CK7:CK18)*2</f>
        <v>0</v>
      </c>
      <c r="CL6" s="46">
        <f>SUM(CL7:CL18)*1</f>
        <v>0</v>
      </c>
      <c r="CM6" s="46">
        <f>SUM(CM7:CM18)*2</f>
        <v>0</v>
      </c>
      <c r="CN6" s="46">
        <f>SUM(CN7:CN18)</f>
        <v>0</v>
      </c>
      <c r="CO6" s="46">
        <f>SUM(CO7:CO18)</f>
        <v>0</v>
      </c>
      <c r="CP6" s="46"/>
      <c r="CQ6" s="46"/>
      <c r="CR6" s="46"/>
      <c r="CS6" s="46"/>
      <c r="CT6" s="46"/>
    </row>
    <row r="7" spans="1:98" ht="16.5" customHeight="1" x14ac:dyDescent="0.2">
      <c r="A7" s="10">
        <v>1</v>
      </c>
      <c r="B7" s="11" t="s">
        <v>0</v>
      </c>
      <c r="C7" s="12">
        <f>C10+1</f>
        <v>4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v>3</v>
      </c>
      <c r="M7" s="13"/>
      <c r="N7" s="13"/>
      <c r="O7" s="13"/>
      <c r="P7" s="13"/>
      <c r="Q7" s="14" t="s">
        <v>1</v>
      </c>
      <c r="R7" s="15">
        <v>4</v>
      </c>
      <c r="S7" s="10">
        <f>J7</f>
        <v>1</v>
      </c>
      <c r="T7" s="11" t="s">
        <v>0</v>
      </c>
      <c r="U7" s="12"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v>1</v>
      </c>
      <c r="AE7" s="13"/>
      <c r="AF7" s="13"/>
      <c r="AG7" s="13"/>
      <c r="AH7" s="13"/>
      <c r="AI7" s="14" t="s">
        <v>1</v>
      </c>
      <c r="AJ7" s="15">
        <v>2</v>
      </c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</row>
    <row r="8" spans="1:98" ht="21" customHeight="1" x14ac:dyDescent="0.2">
      <c r="A8" s="41"/>
      <c r="B8" s="11"/>
      <c r="C8" s="11"/>
      <c r="D8" s="38"/>
      <c r="E8" s="34" t="s">
        <v>0</v>
      </c>
      <c r="F8" s="38"/>
      <c r="G8" s="11"/>
      <c r="H8" s="11"/>
      <c r="I8" s="42"/>
      <c r="J8" s="41"/>
      <c r="K8" s="11"/>
      <c r="L8" s="11"/>
      <c r="M8" s="38"/>
      <c r="N8" s="34" t="s">
        <v>0</v>
      </c>
      <c r="O8" s="38"/>
      <c r="P8" s="11"/>
      <c r="Q8" s="11"/>
      <c r="R8" s="42"/>
      <c r="S8" s="41"/>
      <c r="T8" s="11"/>
      <c r="U8" s="11"/>
      <c r="V8" s="38"/>
      <c r="W8" s="34" t="s">
        <v>0</v>
      </c>
      <c r="X8" s="38"/>
      <c r="Y8" s="11"/>
      <c r="Z8" s="11"/>
      <c r="AA8" s="42"/>
      <c r="AB8" s="41"/>
      <c r="AC8" s="11"/>
      <c r="AD8" s="11"/>
      <c r="AE8" s="38"/>
      <c r="AF8" s="34" t="s">
        <v>0</v>
      </c>
      <c r="AG8" s="38"/>
      <c r="AH8" s="11"/>
      <c r="AI8" s="11"/>
      <c r="AJ8" s="4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</row>
    <row r="9" spans="1:98" ht="16.5" customHeight="1" x14ac:dyDescent="0.2">
      <c r="A9" s="40">
        <f>VLOOKUP(A7,$A$20:$I$29,2,0)</f>
        <v>0</v>
      </c>
      <c r="B9" s="8"/>
      <c r="C9" s="8"/>
      <c r="D9" s="8"/>
      <c r="E9" s="8"/>
      <c r="F9" s="8"/>
      <c r="G9" s="8"/>
      <c r="H9" s="8"/>
      <c r="I9" s="39">
        <f>VLOOKUP(C7,$O$20:$W$29,2,0)</f>
        <v>0</v>
      </c>
      <c r="J9" s="40">
        <f>A9</f>
        <v>0</v>
      </c>
      <c r="K9" s="8"/>
      <c r="L9" s="8"/>
      <c r="M9" s="8"/>
      <c r="N9" s="8"/>
      <c r="O9" s="8"/>
      <c r="P9" s="8"/>
      <c r="Q9" s="8"/>
      <c r="R9" s="39">
        <f>I12</f>
        <v>0</v>
      </c>
      <c r="S9" s="40">
        <f>J9</f>
        <v>0</v>
      </c>
      <c r="T9" s="8"/>
      <c r="U9" s="8"/>
      <c r="V9" s="8"/>
      <c r="W9" s="8"/>
      <c r="X9" s="8"/>
      <c r="Y9" s="8"/>
      <c r="Z9" s="8"/>
      <c r="AA9" s="39">
        <f>R18</f>
        <v>0</v>
      </c>
      <c r="AB9" s="40">
        <f>S9</f>
        <v>0</v>
      </c>
      <c r="AC9" s="8"/>
      <c r="AD9" s="8"/>
      <c r="AE9" s="8"/>
      <c r="AF9" s="8"/>
      <c r="AG9" s="8"/>
      <c r="AH9" s="8"/>
      <c r="AI9" s="8"/>
      <c r="AJ9" s="39">
        <f>AA12</f>
        <v>0</v>
      </c>
      <c r="AK9" s="9"/>
      <c r="AL9" s="9"/>
      <c r="AT9" s="9"/>
      <c r="AU9" s="9"/>
      <c r="AV9" s="9"/>
      <c r="AW9" s="9"/>
      <c r="AX9" s="9"/>
      <c r="AY9" s="9"/>
      <c r="AZ9" s="9"/>
      <c r="BA9" s="9"/>
      <c r="BB9" s="9"/>
      <c r="BD9" s="45" t="str">
        <f>IF(OR(D8="",F8=""),"",IF(D8&gt;F8,1,0))</f>
        <v/>
      </c>
      <c r="BE9" s="45" t="str">
        <f>IF(OR(D8="",F8=""),"",IF(D8=F8,1,0))</f>
        <v/>
      </c>
      <c r="BF9" s="45" t="str">
        <f>IF(OR(D8="",F8=""),"",IF(D8&lt;F8,1,0))</f>
        <v/>
      </c>
      <c r="BG9" s="45" t="str">
        <f>IF(OR(D8="",F8=""),"",D8)</f>
        <v/>
      </c>
      <c r="BH9" s="45" t="str">
        <f>IF(OR(D8="",F8=""),"",F8)</f>
        <v/>
      </c>
      <c r="BI9" s="45" t="str">
        <f>BF9</f>
        <v/>
      </c>
      <c r="BJ9" s="45" t="str">
        <f>BE9</f>
        <v/>
      </c>
      <c r="BK9" s="45" t="str">
        <f>BD9</f>
        <v/>
      </c>
      <c r="BL9" s="45" t="str">
        <f>BH9</f>
        <v/>
      </c>
      <c r="BM9" s="45" t="str">
        <f>BG9</f>
        <v/>
      </c>
      <c r="BO9" s="45" t="str">
        <f>IF(OR(M8="",O8=""),"",IF(M8&gt;O8,1,0))</f>
        <v/>
      </c>
      <c r="BP9" s="45" t="str">
        <f>IF(OR(M8="",O8=""),"",IF(M8=O8,1,0))</f>
        <v/>
      </c>
      <c r="BQ9" s="45" t="str">
        <f>IF(OR(M8="",O8=""),"",IF(M8&lt;O8,1,0))</f>
        <v/>
      </c>
      <c r="BR9" s="45" t="str">
        <f>IF(OR(M8="",O8=""),"",M8)</f>
        <v/>
      </c>
      <c r="BS9" s="45" t="str">
        <f>IF(OR(M8="",O8=""),"",O8)</f>
        <v/>
      </c>
      <c r="BT9" s="45" t="str">
        <f>BQ9</f>
        <v/>
      </c>
      <c r="BU9" s="45" t="str">
        <f>BP9</f>
        <v/>
      </c>
      <c r="BV9" s="45" t="str">
        <f>BO9</f>
        <v/>
      </c>
      <c r="BW9" s="45" t="str">
        <f>BS9</f>
        <v/>
      </c>
      <c r="BX9" s="45" t="str">
        <f>BR9</f>
        <v/>
      </c>
      <c r="BZ9" s="45" t="str">
        <f>IF(OR(V8="",X8=""),"",IF(V8&gt;X8,1,0))</f>
        <v/>
      </c>
      <c r="CA9" s="45" t="str">
        <f>IF(OR(V8="",X8=""),"",IF(V8=X8,1,0))</f>
        <v/>
      </c>
      <c r="CB9" s="45" t="str">
        <f>IF(OR(V8="",X8=""),"",IF(V8&lt;X8,1,0))</f>
        <v/>
      </c>
      <c r="CC9" s="45" t="str">
        <f>IF(OR(V8="",X8=""),"",V8)</f>
        <v/>
      </c>
      <c r="CD9" s="45" t="str">
        <f>IF(OR(V8="",X8=""),"",X8)</f>
        <v/>
      </c>
      <c r="CE9" s="45" t="str">
        <f>CB9</f>
        <v/>
      </c>
      <c r="CF9" s="45" t="str">
        <f>CA9</f>
        <v/>
      </c>
      <c r="CG9" s="45" t="str">
        <f>BZ9</f>
        <v/>
      </c>
      <c r="CH9" s="45" t="str">
        <f>CD9</f>
        <v/>
      </c>
      <c r="CI9" s="45" t="str">
        <f>CC9</f>
        <v/>
      </c>
      <c r="CK9" s="45" t="str">
        <f>IF(OR(AE8="",AG8=""),"",IF(AE8&gt;AG8,1,0))</f>
        <v/>
      </c>
      <c r="CL9" s="45" t="str">
        <f>IF(OR(AE8="",AG8=""),"",IF(AE8=AG8,1,0))</f>
        <v/>
      </c>
      <c r="CM9" s="45" t="str">
        <f>IF(OR(AE8="",AG8=""),"",IF(AE8&lt;AG8,1,0))</f>
        <v/>
      </c>
      <c r="CN9" s="45" t="str">
        <f>IF(OR(AE8="",AG8=""),"",AE8)</f>
        <v/>
      </c>
      <c r="CO9" s="45" t="str">
        <f>IF(OR(AE8="",AG8=""),"",AG8)</f>
        <v/>
      </c>
      <c r="CP9" s="45" t="str">
        <f>CM9</f>
        <v/>
      </c>
      <c r="CQ9" s="45" t="str">
        <f>CL9</f>
        <v/>
      </c>
      <c r="CR9" s="45" t="str">
        <f>CK9</f>
        <v/>
      </c>
      <c r="CS9" s="45" t="str">
        <f>CO9</f>
        <v/>
      </c>
      <c r="CT9" s="45" t="str">
        <f>CN9</f>
        <v/>
      </c>
    </row>
    <row r="10" spans="1:98" ht="16.5" customHeight="1" x14ac:dyDescent="0.2">
      <c r="A10" s="10">
        <f>A7+1</f>
        <v>2</v>
      </c>
      <c r="B10" s="11" t="s">
        <v>0</v>
      </c>
      <c r="C10" s="12">
        <f>C13+1</f>
        <v>3</v>
      </c>
      <c r="D10" s="13"/>
      <c r="E10" s="13"/>
      <c r="F10" s="13"/>
      <c r="G10" s="13"/>
      <c r="H10" s="14" t="s">
        <v>1</v>
      </c>
      <c r="I10" s="15">
        <v>3</v>
      </c>
      <c r="J10" s="10">
        <f>A10</f>
        <v>2</v>
      </c>
      <c r="K10" s="11" t="s">
        <v>0</v>
      </c>
      <c r="L10" s="12">
        <v>4</v>
      </c>
      <c r="M10" s="13"/>
      <c r="N10" s="13"/>
      <c r="O10" s="13"/>
      <c r="P10" s="13"/>
      <c r="Q10" s="14" t="s">
        <v>1</v>
      </c>
      <c r="R10" s="15">
        <v>2</v>
      </c>
      <c r="S10" s="10">
        <f>J10</f>
        <v>2</v>
      </c>
      <c r="T10" s="11" t="s">
        <v>0</v>
      </c>
      <c r="U10" s="12">
        <v>1</v>
      </c>
      <c r="V10" s="13"/>
      <c r="W10" s="13"/>
      <c r="X10" s="13"/>
      <c r="Y10" s="13"/>
      <c r="Z10" s="14" t="s">
        <v>1</v>
      </c>
      <c r="AA10" s="15">
        <v>1</v>
      </c>
      <c r="AB10" s="10">
        <f>S10</f>
        <v>2</v>
      </c>
      <c r="AC10" s="11" t="s">
        <v>0</v>
      </c>
      <c r="AD10" s="12">
        <v>2</v>
      </c>
      <c r="AE10" s="13"/>
      <c r="AF10" s="13"/>
      <c r="AG10" s="13"/>
      <c r="AH10" s="13"/>
      <c r="AI10" s="14" t="s">
        <v>1</v>
      </c>
      <c r="AJ10" s="15">
        <v>4</v>
      </c>
      <c r="AK10" s="9"/>
      <c r="AL10" s="9"/>
      <c r="AT10" s="9"/>
      <c r="AU10" s="9"/>
      <c r="AV10" s="9"/>
      <c r="AW10" s="9"/>
      <c r="AX10" s="9"/>
      <c r="AY10" s="9"/>
      <c r="AZ10" s="9"/>
      <c r="BA10" s="9"/>
      <c r="BB10" s="9"/>
    </row>
    <row r="11" spans="1:98" ht="21" customHeight="1" x14ac:dyDescent="0.2">
      <c r="A11" s="41"/>
      <c r="B11" s="11"/>
      <c r="C11" s="11"/>
      <c r="D11" s="38"/>
      <c r="E11" s="34" t="s">
        <v>0</v>
      </c>
      <c r="F11" s="38"/>
      <c r="G11" s="11"/>
      <c r="H11" s="11"/>
      <c r="I11" s="42"/>
      <c r="J11" s="41"/>
      <c r="K11" s="11"/>
      <c r="L11" s="11"/>
      <c r="M11" s="38"/>
      <c r="N11" s="34" t="s">
        <v>0</v>
      </c>
      <c r="O11" s="38"/>
      <c r="P11" s="11"/>
      <c r="Q11" s="11"/>
      <c r="R11" s="42"/>
      <c r="S11" s="41"/>
      <c r="T11" s="11"/>
      <c r="U11" s="11"/>
      <c r="V11" s="38"/>
      <c r="W11" s="34" t="s">
        <v>0</v>
      </c>
      <c r="X11" s="38"/>
      <c r="Y11" s="11"/>
      <c r="Z11" s="11"/>
      <c r="AA11" s="42"/>
      <c r="AB11" s="41"/>
      <c r="AC11" s="11"/>
      <c r="AD11" s="11"/>
      <c r="AE11" s="38"/>
      <c r="AF11" s="34" t="s">
        <v>0</v>
      </c>
      <c r="AG11" s="38"/>
      <c r="AH11" s="11"/>
      <c r="AI11" s="11"/>
      <c r="AJ11" s="4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</row>
    <row r="12" spans="1:98" ht="16.5" customHeight="1" x14ac:dyDescent="0.2">
      <c r="A12" s="40">
        <f>VLOOKUP(A10,$A$20:$I$29,2,0)</f>
        <v>0</v>
      </c>
      <c r="B12" s="8"/>
      <c r="C12" s="8"/>
      <c r="D12" s="8"/>
      <c r="E12" s="8"/>
      <c r="F12" s="8"/>
      <c r="G12" s="8"/>
      <c r="H12" s="8"/>
      <c r="I12" s="39">
        <f>VLOOKUP(C10,$O$20:$W$29,2,0)</f>
        <v>0</v>
      </c>
      <c r="J12" s="40">
        <f>A12</f>
        <v>0</v>
      </c>
      <c r="K12" s="8"/>
      <c r="L12" s="8"/>
      <c r="M12" s="8"/>
      <c r="N12" s="8"/>
      <c r="O12" s="8"/>
      <c r="P12" s="8"/>
      <c r="Q12" s="8"/>
      <c r="R12" s="39">
        <f>I9</f>
        <v>0</v>
      </c>
      <c r="S12" s="40">
        <f>J12</f>
        <v>0</v>
      </c>
      <c r="T12" s="8"/>
      <c r="U12" s="8"/>
      <c r="V12" s="8"/>
      <c r="W12" s="8"/>
      <c r="X12" s="8"/>
      <c r="Y12" s="8"/>
      <c r="Z12" s="8"/>
      <c r="AA12" s="39">
        <f>R15</f>
        <v>0</v>
      </c>
      <c r="AB12" s="40">
        <f>S12</f>
        <v>0</v>
      </c>
      <c r="AC12" s="8"/>
      <c r="AD12" s="8"/>
      <c r="AE12" s="8"/>
      <c r="AF12" s="8"/>
      <c r="AG12" s="8"/>
      <c r="AH12" s="8"/>
      <c r="AI12" s="8"/>
      <c r="AJ12" s="39">
        <f>AA9</f>
        <v>0</v>
      </c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D12" s="45" t="str">
        <f>IF(OR(D11="",F11=""),"",IF(D11&gt;F11,1,0))</f>
        <v/>
      </c>
      <c r="BE12" s="45" t="str">
        <f>IF(OR(D11="",F11=""),"",IF(D11=F11,1,0))</f>
        <v/>
      </c>
      <c r="BF12" s="45" t="str">
        <f>IF(OR(D11="",F11=""),"",IF(D11&lt;F11,1,0))</f>
        <v/>
      </c>
      <c r="BG12" s="45" t="str">
        <f>IF(OR(D11="",F11=""),"",D11)</f>
        <v/>
      </c>
      <c r="BH12" s="45" t="str">
        <f>IF(OR(D11="",F11=""),"",F11)</f>
        <v/>
      </c>
      <c r="BI12" s="45" t="str">
        <f>BF12</f>
        <v/>
      </c>
      <c r="BJ12" s="45" t="str">
        <f>BE12</f>
        <v/>
      </c>
      <c r="BK12" s="45" t="str">
        <f>BD12</f>
        <v/>
      </c>
      <c r="BL12" s="45" t="str">
        <f>BH12</f>
        <v/>
      </c>
      <c r="BM12" s="45" t="str">
        <f>BG12</f>
        <v/>
      </c>
      <c r="BO12" s="45" t="str">
        <f>IF(OR(M11="",O11=""),"",IF(M11&gt;O11,1,0))</f>
        <v/>
      </c>
      <c r="BP12" s="45" t="str">
        <f>IF(OR(M11="",O11=""),"",IF(M11=O11,1,0))</f>
        <v/>
      </c>
      <c r="BQ12" s="45" t="str">
        <f>IF(OR(M11="",O11=""),"",IF(M11&lt;O11,1,0))</f>
        <v/>
      </c>
      <c r="BR12" s="45" t="str">
        <f>IF(OR(M11="",O11=""),"",M11)</f>
        <v/>
      </c>
      <c r="BS12" s="45" t="str">
        <f>IF(OR(M11="",O11=""),"",O11)</f>
        <v/>
      </c>
      <c r="BT12" s="45" t="str">
        <f>BQ12</f>
        <v/>
      </c>
      <c r="BU12" s="45" t="str">
        <f>BP12</f>
        <v/>
      </c>
      <c r="BV12" s="45" t="str">
        <f>BO12</f>
        <v/>
      </c>
      <c r="BW12" s="45" t="str">
        <f>BS12</f>
        <v/>
      </c>
      <c r="BX12" s="45" t="str">
        <f>BR12</f>
        <v/>
      </c>
      <c r="BZ12" s="45" t="str">
        <f>IF(OR(V11="",X11=""),"",IF(V11&gt;X11,1,0))</f>
        <v/>
      </c>
      <c r="CA12" s="45" t="str">
        <f>IF(OR(V11="",X11=""),"",IF(V11=X11,1,0))</f>
        <v/>
      </c>
      <c r="CB12" s="45" t="str">
        <f>IF(OR(V11="",X11=""),"",IF(V11&lt;X11,1,0))</f>
        <v/>
      </c>
      <c r="CC12" s="45" t="str">
        <f>IF(OR(V11="",X11=""),"",V11)</f>
        <v/>
      </c>
      <c r="CD12" s="45" t="str">
        <f>IF(OR(V11="",X11=""),"",X11)</f>
        <v/>
      </c>
      <c r="CE12" s="45" t="str">
        <f>CB12</f>
        <v/>
      </c>
      <c r="CF12" s="45" t="str">
        <f>CA12</f>
        <v/>
      </c>
      <c r="CG12" s="45" t="str">
        <f>BZ12</f>
        <v/>
      </c>
      <c r="CH12" s="45" t="str">
        <f>CD12</f>
        <v/>
      </c>
      <c r="CI12" s="45" t="str">
        <f>CC12</f>
        <v/>
      </c>
      <c r="CK12" s="45" t="str">
        <f>IF(OR(AE11="",AG11=""),"",IF(AE11&gt;AG11,1,0))</f>
        <v/>
      </c>
      <c r="CL12" s="45" t="str">
        <f>IF(OR(AE11="",AG11=""),"",IF(AE11=AG11,1,0))</f>
        <v/>
      </c>
      <c r="CM12" s="45" t="str">
        <f>IF(OR(AE11="",AG11=""),"",IF(AE11&lt;AG11,1,0))</f>
        <v/>
      </c>
      <c r="CN12" s="45" t="str">
        <f>IF(OR(AE11="",AG11=""),"",AE11)</f>
        <v/>
      </c>
      <c r="CO12" s="45" t="str">
        <f>IF(OR(AE11="",AG11=""),"",AG11)</f>
        <v/>
      </c>
      <c r="CP12" s="45" t="str">
        <f>CM12</f>
        <v/>
      </c>
      <c r="CQ12" s="45" t="str">
        <f>CL12</f>
        <v/>
      </c>
      <c r="CR12" s="45" t="str">
        <f>CK12</f>
        <v/>
      </c>
      <c r="CS12" s="45" t="str">
        <f>CO12</f>
        <v/>
      </c>
      <c r="CT12" s="45" t="str">
        <f>CN12</f>
        <v/>
      </c>
    </row>
    <row r="13" spans="1:98" ht="16.5" customHeight="1" x14ac:dyDescent="0.2">
      <c r="A13" s="10">
        <f>A10+1</f>
        <v>3</v>
      </c>
      <c r="B13" s="11" t="s">
        <v>0</v>
      </c>
      <c r="C13" s="12">
        <f>C16+1</f>
        <v>2</v>
      </c>
      <c r="D13" s="13"/>
      <c r="E13" s="13"/>
      <c r="F13" s="13"/>
      <c r="G13" s="13"/>
      <c r="H13" s="14" t="s">
        <v>1</v>
      </c>
      <c r="I13" s="15">
        <v>2</v>
      </c>
      <c r="J13" s="10">
        <f>A13</f>
        <v>3</v>
      </c>
      <c r="K13" s="11" t="s">
        <v>0</v>
      </c>
      <c r="L13" s="12">
        <v>1</v>
      </c>
      <c r="M13" s="13"/>
      <c r="N13" s="13"/>
      <c r="O13" s="13"/>
      <c r="P13" s="13"/>
      <c r="Q13" s="14" t="s">
        <v>1</v>
      </c>
      <c r="R13" s="15">
        <v>3</v>
      </c>
      <c r="S13" s="10">
        <f>J13</f>
        <v>3</v>
      </c>
      <c r="T13" s="11" t="s">
        <v>0</v>
      </c>
      <c r="U13" s="12">
        <v>4</v>
      </c>
      <c r="V13" s="13"/>
      <c r="W13" s="13"/>
      <c r="X13" s="13"/>
      <c r="Y13" s="13"/>
      <c r="Z13" s="14" t="s">
        <v>1</v>
      </c>
      <c r="AA13" s="15">
        <v>4</v>
      </c>
      <c r="AB13" s="10">
        <f>S13</f>
        <v>3</v>
      </c>
      <c r="AC13" s="11" t="s">
        <v>0</v>
      </c>
      <c r="AD13" s="12">
        <v>3</v>
      </c>
      <c r="AE13" s="13"/>
      <c r="AF13" s="13"/>
      <c r="AG13" s="13"/>
      <c r="AH13" s="13"/>
      <c r="AI13" s="14" t="s">
        <v>1</v>
      </c>
      <c r="AJ13" s="15">
        <v>1</v>
      </c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</row>
    <row r="14" spans="1:98" ht="21" customHeight="1" x14ac:dyDescent="0.2">
      <c r="A14" s="41"/>
      <c r="B14" s="11"/>
      <c r="C14" s="11"/>
      <c r="D14" s="38"/>
      <c r="E14" s="34" t="s">
        <v>0</v>
      </c>
      <c r="F14" s="38"/>
      <c r="G14" s="11"/>
      <c r="H14" s="11"/>
      <c r="I14" s="42"/>
      <c r="J14" s="41"/>
      <c r="K14" s="11"/>
      <c r="L14" s="11"/>
      <c r="M14" s="38"/>
      <c r="N14" s="34" t="s">
        <v>0</v>
      </c>
      <c r="O14" s="38"/>
      <c r="P14" s="11"/>
      <c r="Q14" s="11"/>
      <c r="R14" s="42"/>
      <c r="S14" s="41"/>
      <c r="T14" s="11"/>
      <c r="U14" s="11"/>
      <c r="V14" s="38"/>
      <c r="W14" s="34" t="s">
        <v>0</v>
      </c>
      <c r="X14" s="38"/>
      <c r="Y14" s="11"/>
      <c r="Z14" s="11"/>
      <c r="AA14" s="42"/>
      <c r="AB14" s="41"/>
      <c r="AC14" s="11"/>
      <c r="AD14" s="11"/>
      <c r="AE14" s="38"/>
      <c r="AF14" s="34" t="s">
        <v>0</v>
      </c>
      <c r="AG14" s="38"/>
      <c r="AH14" s="11"/>
      <c r="AI14" s="11"/>
      <c r="AJ14" s="4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</row>
    <row r="15" spans="1:98" ht="16.5" customHeight="1" x14ac:dyDescent="0.2">
      <c r="A15" s="40">
        <f>VLOOKUP(A13,$A$20:$I$29,2,0)</f>
        <v>0</v>
      </c>
      <c r="B15" s="8"/>
      <c r="C15" s="8"/>
      <c r="D15" s="8"/>
      <c r="E15" s="8"/>
      <c r="F15" s="8"/>
      <c r="G15" s="8"/>
      <c r="H15" s="8"/>
      <c r="I15" s="39">
        <f>VLOOKUP(C13,$O$20:$W$29,2,0)</f>
        <v>0</v>
      </c>
      <c r="J15" s="40">
        <f>A15</f>
        <v>0</v>
      </c>
      <c r="K15" s="8"/>
      <c r="L15" s="8"/>
      <c r="M15" s="8"/>
      <c r="N15" s="8"/>
      <c r="O15" s="8"/>
      <c r="P15" s="8"/>
      <c r="Q15" s="8"/>
      <c r="R15" s="39">
        <f>I18</f>
        <v>0</v>
      </c>
      <c r="S15" s="40">
        <f>J15</f>
        <v>0</v>
      </c>
      <c r="T15" s="8"/>
      <c r="U15" s="8"/>
      <c r="V15" s="8"/>
      <c r="W15" s="8"/>
      <c r="X15" s="8"/>
      <c r="Y15" s="8"/>
      <c r="Z15" s="8"/>
      <c r="AA15" s="39">
        <f>R12</f>
        <v>0</v>
      </c>
      <c r="AB15" s="40">
        <f>S15</f>
        <v>0</v>
      </c>
      <c r="AC15" s="8"/>
      <c r="AD15" s="8"/>
      <c r="AE15" s="8"/>
      <c r="AF15" s="8"/>
      <c r="AG15" s="8"/>
      <c r="AH15" s="8"/>
      <c r="AI15" s="8"/>
      <c r="AJ15" s="39">
        <f>AA18</f>
        <v>0</v>
      </c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D15" s="45" t="str">
        <f>IF(OR(D14="",F14=""),"",IF(D14&gt;F14,1,0))</f>
        <v/>
      </c>
      <c r="BE15" s="45" t="str">
        <f>IF(OR(D14="",F14=""),"",IF(D14=F14,1,0))</f>
        <v/>
      </c>
      <c r="BF15" s="45" t="str">
        <f>IF(OR(D14="",F14=""),"",IF(D14&lt;F14,1,0))</f>
        <v/>
      </c>
      <c r="BG15" s="45" t="str">
        <f>IF(OR(D14="",F14=""),"",D14)</f>
        <v/>
      </c>
      <c r="BH15" s="45" t="str">
        <f>IF(OR(D14="",F14=""),"",F14)</f>
        <v/>
      </c>
      <c r="BI15" s="45" t="str">
        <f>BF15</f>
        <v/>
      </c>
      <c r="BJ15" s="45" t="str">
        <f>BE15</f>
        <v/>
      </c>
      <c r="BK15" s="45" t="str">
        <f>BD15</f>
        <v/>
      </c>
      <c r="BL15" s="45" t="str">
        <f>BH15</f>
        <v/>
      </c>
      <c r="BM15" s="45" t="str">
        <f>BG15</f>
        <v/>
      </c>
      <c r="BO15" s="45" t="str">
        <f>IF(OR(M14="",O14=""),"",IF(M14&gt;O14,1,0))</f>
        <v/>
      </c>
      <c r="BP15" s="45" t="str">
        <f>IF(OR(M14="",O14=""),"",IF(M14=O14,1,0))</f>
        <v/>
      </c>
      <c r="BQ15" s="45" t="str">
        <f>IF(OR(M14="",O14=""),"",IF(M14&lt;O14,1,0))</f>
        <v/>
      </c>
      <c r="BR15" s="45" t="str">
        <f>IF(OR(M14="",O14=""),"",M14)</f>
        <v/>
      </c>
      <c r="BS15" s="45" t="str">
        <f>IF(OR(M14="",O14=""),"",O14)</f>
        <v/>
      </c>
      <c r="BT15" s="45" t="str">
        <f>BQ15</f>
        <v/>
      </c>
      <c r="BU15" s="45" t="str">
        <f>BP15</f>
        <v/>
      </c>
      <c r="BV15" s="45" t="str">
        <f>BO15</f>
        <v/>
      </c>
      <c r="BW15" s="45" t="str">
        <f>BS15</f>
        <v/>
      </c>
      <c r="BX15" s="45" t="str">
        <f>BR15</f>
        <v/>
      </c>
      <c r="BZ15" s="45" t="str">
        <f>IF(OR(V14="",X14=""),"",IF(V14&gt;X14,1,0))</f>
        <v/>
      </c>
      <c r="CA15" s="45" t="str">
        <f>IF(OR(V14="",X14=""),"",IF(V14=X14,1,0))</f>
        <v/>
      </c>
      <c r="CB15" s="45" t="str">
        <f>IF(OR(V14="",X14=""),"",IF(V14&lt;X14,1,0))</f>
        <v/>
      </c>
      <c r="CC15" s="45" t="str">
        <f>IF(OR(V14="",X14=""),"",V14)</f>
        <v/>
      </c>
      <c r="CD15" s="45" t="str">
        <f>IF(OR(V14="",X14=""),"",X14)</f>
        <v/>
      </c>
      <c r="CE15" s="45" t="str">
        <f>CB15</f>
        <v/>
      </c>
      <c r="CF15" s="45" t="str">
        <f>CA15</f>
        <v/>
      </c>
      <c r="CG15" s="45" t="str">
        <f>BZ15</f>
        <v/>
      </c>
      <c r="CH15" s="45" t="str">
        <f>CD15</f>
        <v/>
      </c>
      <c r="CI15" s="45" t="str">
        <f>CC15</f>
        <v/>
      </c>
      <c r="CK15" s="45" t="str">
        <f>IF(OR(AE14="",AG14=""),"",IF(AE14&gt;AG14,1,0))</f>
        <v/>
      </c>
      <c r="CL15" s="45" t="str">
        <f>IF(OR(AE14="",AG14=""),"",IF(AE14=AG14,1,0))</f>
        <v/>
      </c>
      <c r="CM15" s="45" t="str">
        <f>IF(OR(AE14="",AG14=""),"",IF(AE14&lt;AG14,1,0))</f>
        <v/>
      </c>
      <c r="CN15" s="45" t="str">
        <f>IF(OR(AE14="",AG14=""),"",AE14)</f>
        <v/>
      </c>
      <c r="CO15" s="45" t="str">
        <f>IF(OR(AE14="",AG14=""),"",AG14)</f>
        <v/>
      </c>
      <c r="CP15" s="45" t="str">
        <f>CM15</f>
        <v/>
      </c>
      <c r="CQ15" s="45" t="str">
        <f>CL15</f>
        <v/>
      </c>
      <c r="CR15" s="45" t="str">
        <f>CK15</f>
        <v/>
      </c>
      <c r="CS15" s="45" t="str">
        <f>CO15</f>
        <v/>
      </c>
      <c r="CT15" s="45" t="str">
        <f>CN15</f>
        <v/>
      </c>
    </row>
    <row r="16" spans="1:98" ht="16.5" customHeight="1" x14ac:dyDescent="0.2">
      <c r="A16" s="10">
        <f>A13+1</f>
        <v>4</v>
      </c>
      <c r="B16" s="11" t="s">
        <v>0</v>
      </c>
      <c r="C16" s="12">
        <v>1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2</v>
      </c>
      <c r="M16" s="13"/>
      <c r="N16" s="13"/>
      <c r="O16" s="13"/>
      <c r="P16" s="13"/>
      <c r="Q16" s="14" t="s">
        <v>1</v>
      </c>
      <c r="R16" s="15">
        <v>1</v>
      </c>
      <c r="S16" s="10">
        <f>J16</f>
        <v>4</v>
      </c>
      <c r="T16" s="11" t="s">
        <v>0</v>
      </c>
      <c r="U16" s="12">
        <v>3</v>
      </c>
      <c r="V16" s="13"/>
      <c r="W16" s="13"/>
      <c r="X16" s="13"/>
      <c r="Y16" s="13"/>
      <c r="Z16" s="14" t="s">
        <v>1</v>
      </c>
      <c r="AA16" s="15">
        <v>2</v>
      </c>
      <c r="AB16" s="10">
        <f>S16</f>
        <v>4</v>
      </c>
      <c r="AC16" s="11" t="s">
        <v>0</v>
      </c>
      <c r="AD16" s="12">
        <v>4</v>
      </c>
      <c r="AE16" s="13"/>
      <c r="AF16" s="13"/>
      <c r="AG16" s="13"/>
      <c r="AH16" s="13"/>
      <c r="AI16" s="14" t="s">
        <v>1</v>
      </c>
      <c r="AJ16" s="15">
        <v>3</v>
      </c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</row>
    <row r="17" spans="1:98" ht="21" customHeight="1" x14ac:dyDescent="0.2">
      <c r="A17" s="41"/>
      <c r="B17" s="11"/>
      <c r="C17" s="11"/>
      <c r="D17" s="38"/>
      <c r="E17" s="34" t="s">
        <v>0</v>
      </c>
      <c r="F17" s="38"/>
      <c r="G17" s="11"/>
      <c r="H17" s="11"/>
      <c r="I17" s="42"/>
      <c r="J17" s="41"/>
      <c r="K17" s="11"/>
      <c r="L17" s="11"/>
      <c r="M17" s="38"/>
      <c r="N17" s="34" t="s">
        <v>0</v>
      </c>
      <c r="O17" s="38"/>
      <c r="P17" s="11"/>
      <c r="Q17" s="11"/>
      <c r="R17" s="42"/>
      <c r="S17" s="41"/>
      <c r="T17" s="11"/>
      <c r="U17" s="11"/>
      <c r="V17" s="38"/>
      <c r="W17" s="34" t="s">
        <v>0</v>
      </c>
      <c r="X17" s="38"/>
      <c r="Y17" s="11"/>
      <c r="Z17" s="11"/>
      <c r="AA17" s="42"/>
      <c r="AB17" s="41"/>
      <c r="AC17" s="11"/>
      <c r="AD17" s="11"/>
      <c r="AE17" s="38"/>
      <c r="AF17" s="34" t="s">
        <v>0</v>
      </c>
      <c r="AG17" s="38"/>
      <c r="AH17" s="11"/>
      <c r="AI17" s="11"/>
      <c r="AJ17" s="4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98" ht="16.5" customHeight="1" x14ac:dyDescent="0.2">
      <c r="A18" s="40">
        <f>VLOOKUP(A16,$A$20:$I$29,2,0)</f>
        <v>0</v>
      </c>
      <c r="B18" s="8"/>
      <c r="C18" s="8"/>
      <c r="D18" s="8"/>
      <c r="E18" s="8"/>
      <c r="F18" s="8"/>
      <c r="G18" s="8"/>
      <c r="H18" s="8"/>
      <c r="I18" s="39">
        <f>VLOOKUP(C16,$O$20:$W$29,2,0)</f>
        <v>0</v>
      </c>
      <c r="J18" s="40">
        <f>A18</f>
        <v>0</v>
      </c>
      <c r="K18" s="8"/>
      <c r="L18" s="8"/>
      <c r="M18" s="8"/>
      <c r="N18" s="8"/>
      <c r="O18" s="8"/>
      <c r="P18" s="8"/>
      <c r="Q18" s="8"/>
      <c r="R18" s="39">
        <f>I15</f>
        <v>0</v>
      </c>
      <c r="S18" s="40">
        <f>J18</f>
        <v>0</v>
      </c>
      <c r="T18" s="8"/>
      <c r="U18" s="8"/>
      <c r="V18" s="8"/>
      <c r="W18" s="8"/>
      <c r="X18" s="8"/>
      <c r="Y18" s="8"/>
      <c r="Z18" s="8"/>
      <c r="AA18" s="39">
        <f>R9</f>
        <v>0</v>
      </c>
      <c r="AB18" s="40">
        <f>S18</f>
        <v>0</v>
      </c>
      <c r="AC18" s="8"/>
      <c r="AD18" s="8"/>
      <c r="AE18" s="8"/>
      <c r="AF18" s="8"/>
      <c r="AG18" s="8"/>
      <c r="AH18" s="8"/>
      <c r="AI18" s="8"/>
      <c r="AJ18" s="39">
        <f>AA15</f>
        <v>0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D18" s="45" t="str">
        <f>IF(OR(D17="",F17=""),"",IF(D17&gt;F17,1,0))</f>
        <v/>
      </c>
      <c r="BE18" s="45" t="str">
        <f>IF(OR(D17="",F17=""),"",IF(D17=F17,1,0))</f>
        <v/>
      </c>
      <c r="BF18" s="45" t="str">
        <f>IF(OR(D17="",F17=""),"",IF(D17&lt;F17,1,0))</f>
        <v/>
      </c>
      <c r="BG18" s="45" t="str">
        <f>IF(OR(D17="",F17=""),"",D17)</f>
        <v/>
      </c>
      <c r="BH18" s="45" t="str">
        <f>IF(OR(D17="",F17=""),"",F17)</f>
        <v/>
      </c>
      <c r="BI18" s="45" t="str">
        <f>BF18</f>
        <v/>
      </c>
      <c r="BJ18" s="45" t="str">
        <f>BE18</f>
        <v/>
      </c>
      <c r="BK18" s="45" t="str">
        <f>BD18</f>
        <v/>
      </c>
      <c r="BL18" s="45" t="str">
        <f>BH18</f>
        <v/>
      </c>
      <c r="BM18" s="45" t="str">
        <f>BG18</f>
        <v/>
      </c>
      <c r="BO18" s="45" t="str">
        <f>IF(OR(M17="",O17=""),"",IF(M17&gt;O17,1,0))</f>
        <v/>
      </c>
      <c r="BP18" s="45" t="str">
        <f>IF(OR(M17="",O17=""),"",IF(M17=O17,1,0))</f>
        <v/>
      </c>
      <c r="BQ18" s="45" t="str">
        <f>IF(OR(M17="",O17=""),"",IF(M17&lt;O17,1,0))</f>
        <v/>
      </c>
      <c r="BR18" s="45" t="str">
        <f>IF(OR(M17="",O17=""),"",M17)</f>
        <v/>
      </c>
      <c r="BS18" s="45" t="str">
        <f>IF(OR(M17="",O17=""),"",O17)</f>
        <v/>
      </c>
      <c r="BT18" s="45" t="str">
        <f>BQ18</f>
        <v/>
      </c>
      <c r="BU18" s="45" t="str">
        <f>BP18</f>
        <v/>
      </c>
      <c r="BV18" s="45" t="str">
        <f>BO18</f>
        <v/>
      </c>
      <c r="BW18" s="45" t="str">
        <f>BS18</f>
        <v/>
      </c>
      <c r="BX18" s="45" t="str">
        <f>BR18</f>
        <v/>
      </c>
      <c r="BZ18" s="45" t="str">
        <f>IF(OR(V17="",X17=""),"",IF(V17&gt;X17,1,0))</f>
        <v/>
      </c>
      <c r="CA18" s="45" t="str">
        <f>IF(OR(V17="",X17=""),"",IF(V17=X17,1,0))</f>
        <v/>
      </c>
      <c r="CB18" s="45" t="str">
        <f>IF(OR(V17="",X17=""),"",IF(V17&lt;X17,1,0))</f>
        <v/>
      </c>
      <c r="CC18" s="45" t="str">
        <f>IF(OR(V17="",X17=""),"",V17)</f>
        <v/>
      </c>
      <c r="CD18" s="45" t="str">
        <f>IF(OR(V17="",X17=""),"",X17)</f>
        <v/>
      </c>
      <c r="CE18" s="45" t="str">
        <f>CB18</f>
        <v/>
      </c>
      <c r="CF18" s="45" t="str">
        <f>CA18</f>
        <v/>
      </c>
      <c r="CG18" s="45" t="str">
        <f>BZ18</f>
        <v/>
      </c>
      <c r="CH18" s="45" t="str">
        <f>CD18</f>
        <v/>
      </c>
      <c r="CI18" s="45" t="str">
        <f>CC18</f>
        <v/>
      </c>
      <c r="CK18" s="45" t="str">
        <f>IF(OR(AE17="",AG17=""),"",IF(AE17&gt;AG17,1,0))</f>
        <v/>
      </c>
      <c r="CL18" s="45" t="str">
        <f>IF(OR(AE17="",AG17=""),"",IF(AE17=AG17,1,0))</f>
        <v/>
      </c>
      <c r="CM18" s="45" t="str">
        <f>IF(OR(AE17="",AG17=""),"",IF(AE17&lt;AG17,1,0))</f>
        <v/>
      </c>
      <c r="CN18" s="45" t="str">
        <f>IF(OR(AE17="",AG17=""),"",AE17)</f>
        <v/>
      </c>
      <c r="CO18" s="45" t="str">
        <f>IF(OR(AE17="",AG17=""),"",AG17)</f>
        <v/>
      </c>
      <c r="CP18" s="45" t="str">
        <f>CM18</f>
        <v/>
      </c>
      <c r="CQ18" s="45" t="str">
        <f>CL18</f>
        <v/>
      </c>
      <c r="CR18" s="45" t="str">
        <f>CK18</f>
        <v/>
      </c>
      <c r="CS18" s="45" t="str">
        <f>CO18</f>
        <v/>
      </c>
      <c r="CT18" s="45" t="str">
        <f>CN18</f>
        <v/>
      </c>
    </row>
    <row r="19" spans="1:98" ht="21" customHeight="1" x14ac:dyDescent="0.2">
      <c r="A19" s="17" t="s">
        <v>16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30" t="s">
        <v>15</v>
      </c>
      <c r="O19" s="5"/>
      <c r="P19" s="5"/>
      <c r="Q19" s="5"/>
      <c r="R19" s="5"/>
      <c r="S19" s="17" t="s">
        <v>17</v>
      </c>
      <c r="T19" s="20"/>
      <c r="U19" s="20"/>
      <c r="V19" s="20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98" s="28" customFormat="1" ht="21" customHeight="1" x14ac:dyDescent="0.25">
      <c r="A20" s="25">
        <v>1</v>
      </c>
      <c r="B20" s="119"/>
      <c r="C20" s="120"/>
      <c r="D20" s="120"/>
      <c r="E20" s="120"/>
      <c r="F20" s="120"/>
      <c r="G20" s="120"/>
      <c r="H20" s="120"/>
      <c r="I20" s="121"/>
      <c r="J20" s="29" t="s">
        <v>8</v>
      </c>
      <c r="K20" s="27"/>
      <c r="L20" s="117"/>
      <c r="M20" s="118"/>
      <c r="O20" s="25">
        <v>1</v>
      </c>
      <c r="P20" s="119"/>
      <c r="Q20" s="120"/>
      <c r="R20" s="120"/>
      <c r="S20" s="120"/>
      <c r="T20" s="120"/>
      <c r="U20" s="120"/>
      <c r="V20" s="120"/>
      <c r="W20" s="121"/>
      <c r="X20" s="29" t="s">
        <v>24</v>
      </c>
      <c r="Y20" s="27"/>
      <c r="Z20" s="117"/>
      <c r="AA20" s="118"/>
      <c r="AK20" s="37" t="s">
        <v>22</v>
      </c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</row>
    <row r="21" spans="1:98" s="28" customFormat="1" ht="21" customHeight="1" x14ac:dyDescent="0.25">
      <c r="A21" s="25">
        <v>2</v>
      </c>
      <c r="B21" s="119"/>
      <c r="C21" s="120"/>
      <c r="D21" s="120"/>
      <c r="E21" s="120"/>
      <c r="F21" s="120"/>
      <c r="G21" s="120"/>
      <c r="H21" s="120"/>
      <c r="I21" s="121"/>
      <c r="J21" s="29" t="s">
        <v>8</v>
      </c>
      <c r="K21" s="27"/>
      <c r="L21" s="117"/>
      <c r="M21" s="118"/>
      <c r="O21" s="25">
        <v>2</v>
      </c>
      <c r="P21" s="119"/>
      <c r="Q21" s="120"/>
      <c r="R21" s="120"/>
      <c r="S21" s="120"/>
      <c r="T21" s="120"/>
      <c r="U21" s="120"/>
      <c r="V21" s="120"/>
      <c r="W21" s="121"/>
      <c r="X21" s="29" t="s">
        <v>24</v>
      </c>
      <c r="Y21" s="27"/>
      <c r="Z21" s="117"/>
      <c r="AA21" s="118"/>
      <c r="AK21" s="35" t="s">
        <v>21</v>
      </c>
      <c r="AL21" s="26"/>
      <c r="AM21" s="133" t="s">
        <v>25</v>
      </c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</row>
    <row r="22" spans="1:98" s="28" customFormat="1" ht="21" customHeight="1" x14ac:dyDescent="0.2">
      <c r="A22" s="25">
        <v>3</v>
      </c>
      <c r="B22" s="119"/>
      <c r="C22" s="120"/>
      <c r="D22" s="120"/>
      <c r="E22" s="120"/>
      <c r="F22" s="120"/>
      <c r="G22" s="120"/>
      <c r="H22" s="120"/>
      <c r="I22" s="121"/>
      <c r="J22" s="29" t="s">
        <v>8</v>
      </c>
      <c r="K22" s="27"/>
      <c r="L22" s="117"/>
      <c r="M22" s="118"/>
      <c r="O22" s="25">
        <v>3</v>
      </c>
      <c r="P22" s="119"/>
      <c r="Q22" s="120"/>
      <c r="R22" s="120"/>
      <c r="S22" s="120"/>
      <c r="T22" s="120"/>
      <c r="U22" s="120"/>
      <c r="V22" s="120"/>
      <c r="W22" s="121"/>
      <c r="X22" s="29" t="s">
        <v>24</v>
      </c>
      <c r="Y22" s="27"/>
      <c r="Z22" s="117"/>
      <c r="AA22" s="118"/>
      <c r="AK22" s="21"/>
    </row>
    <row r="23" spans="1:98" s="28" customFormat="1" ht="21" customHeight="1" x14ac:dyDescent="0.2">
      <c r="A23" s="25">
        <v>4</v>
      </c>
      <c r="B23" s="119"/>
      <c r="C23" s="120"/>
      <c r="D23" s="120"/>
      <c r="E23" s="120"/>
      <c r="F23" s="120"/>
      <c r="G23" s="120"/>
      <c r="H23" s="120"/>
      <c r="I23" s="121"/>
      <c r="J23" s="29" t="s">
        <v>8</v>
      </c>
      <c r="K23" s="27"/>
      <c r="L23" s="117"/>
      <c r="M23" s="118"/>
      <c r="O23" s="25">
        <v>4</v>
      </c>
      <c r="P23" s="119"/>
      <c r="Q23" s="120"/>
      <c r="R23" s="120"/>
      <c r="S23" s="120"/>
      <c r="T23" s="120"/>
      <c r="U23" s="120"/>
      <c r="V23" s="120"/>
      <c r="W23" s="121"/>
      <c r="X23" s="29" t="s">
        <v>24</v>
      </c>
      <c r="Y23" s="27"/>
      <c r="Z23" s="117"/>
      <c r="AA23" s="118"/>
      <c r="AK23" s="21"/>
    </row>
    <row r="24" spans="1:98" s="28" customFormat="1" ht="21" customHeight="1" x14ac:dyDescent="0.25">
      <c r="A24" s="25" t="s">
        <v>9</v>
      </c>
      <c r="B24" s="119"/>
      <c r="C24" s="120"/>
      <c r="D24" s="120"/>
      <c r="E24" s="120"/>
      <c r="F24" s="120"/>
      <c r="G24" s="120"/>
      <c r="H24" s="120"/>
      <c r="I24" s="121"/>
      <c r="J24" s="29" t="s">
        <v>8</v>
      </c>
      <c r="K24" s="27"/>
      <c r="L24" s="117"/>
      <c r="M24" s="118"/>
      <c r="O24" s="25" t="s">
        <v>9</v>
      </c>
      <c r="P24" s="119"/>
      <c r="Q24" s="120"/>
      <c r="R24" s="120"/>
      <c r="S24" s="120"/>
      <c r="T24" s="120"/>
      <c r="U24" s="120"/>
      <c r="V24" s="120"/>
      <c r="W24" s="121"/>
      <c r="X24" s="29" t="s">
        <v>24</v>
      </c>
      <c r="Y24" s="27"/>
      <c r="Z24" s="117"/>
      <c r="AA24" s="118"/>
      <c r="AB24" s="33"/>
      <c r="AD24" s="36" t="s">
        <v>23</v>
      </c>
    </row>
    <row r="25" spans="1:98" s="28" customFormat="1" ht="21" customHeight="1" x14ac:dyDescent="0.25">
      <c r="A25" s="25" t="s">
        <v>10</v>
      </c>
      <c r="B25" s="119"/>
      <c r="C25" s="120"/>
      <c r="D25" s="120"/>
      <c r="E25" s="120"/>
      <c r="F25" s="120"/>
      <c r="G25" s="120"/>
      <c r="H25" s="120"/>
      <c r="I25" s="121"/>
      <c r="J25" s="29" t="s">
        <v>8</v>
      </c>
      <c r="K25" s="27"/>
      <c r="L25" s="117"/>
      <c r="M25" s="118"/>
      <c r="O25" s="25" t="s">
        <v>10</v>
      </c>
      <c r="P25" s="119"/>
      <c r="Q25" s="120"/>
      <c r="R25" s="120"/>
      <c r="S25" s="120"/>
      <c r="T25" s="120"/>
      <c r="U25" s="120"/>
      <c r="V25" s="120"/>
      <c r="W25" s="121"/>
      <c r="X25" s="29" t="s">
        <v>24</v>
      </c>
      <c r="Y25" s="27"/>
      <c r="Z25" s="117"/>
      <c r="AA25" s="118"/>
      <c r="AB25" s="33"/>
      <c r="AD25" s="126" t="s">
        <v>26</v>
      </c>
      <c r="AE25" s="127"/>
      <c r="AF25" s="127"/>
      <c r="AG25" s="127"/>
      <c r="AH25" s="127"/>
      <c r="AI25" s="127"/>
      <c r="AJ25" s="127"/>
      <c r="AK25" s="127"/>
      <c r="AL25" s="127"/>
      <c r="AM25" s="128"/>
      <c r="AN25" s="122">
        <f>AH4</f>
        <v>0</v>
      </c>
      <c r="AO25" s="123"/>
      <c r="AP25" s="135" t="s">
        <v>3</v>
      </c>
      <c r="AQ25" s="122">
        <f>AJ4</f>
        <v>0</v>
      </c>
      <c r="AR25" s="123"/>
      <c r="AS25" s="126" t="s">
        <v>27</v>
      </c>
      <c r="AT25" s="127"/>
      <c r="AU25" s="127"/>
      <c r="AV25" s="127"/>
      <c r="AW25" s="127"/>
      <c r="AX25" s="127"/>
      <c r="AY25" s="127"/>
      <c r="AZ25" s="127"/>
      <c r="BA25" s="127"/>
      <c r="BB25" s="128"/>
    </row>
    <row r="26" spans="1:98" s="28" customFormat="1" ht="21" customHeight="1" x14ac:dyDescent="0.25">
      <c r="A26" s="25" t="s">
        <v>11</v>
      </c>
      <c r="B26" s="119"/>
      <c r="C26" s="120"/>
      <c r="D26" s="120"/>
      <c r="E26" s="120"/>
      <c r="F26" s="120"/>
      <c r="G26" s="120"/>
      <c r="H26" s="120"/>
      <c r="I26" s="121"/>
      <c r="J26" s="29" t="s">
        <v>8</v>
      </c>
      <c r="K26" s="27"/>
      <c r="L26" s="117"/>
      <c r="M26" s="118"/>
      <c r="O26" s="25" t="s">
        <v>11</v>
      </c>
      <c r="P26" s="119"/>
      <c r="Q26" s="120"/>
      <c r="R26" s="120"/>
      <c r="S26" s="120"/>
      <c r="T26" s="120"/>
      <c r="U26" s="120"/>
      <c r="V26" s="120"/>
      <c r="W26" s="121"/>
      <c r="X26" s="29" t="s">
        <v>24</v>
      </c>
      <c r="Y26" s="27"/>
      <c r="Z26" s="117"/>
      <c r="AA26" s="118"/>
      <c r="AB26" s="33"/>
      <c r="AD26" s="129"/>
      <c r="AE26" s="130"/>
      <c r="AF26" s="130"/>
      <c r="AG26" s="130"/>
      <c r="AH26" s="130"/>
      <c r="AI26" s="130"/>
      <c r="AJ26" s="130"/>
      <c r="AK26" s="130"/>
      <c r="AL26" s="130"/>
      <c r="AM26" s="131"/>
      <c r="AN26" s="124"/>
      <c r="AO26" s="125"/>
      <c r="AP26" s="135"/>
      <c r="AQ26" s="124"/>
      <c r="AR26" s="125"/>
      <c r="AS26" s="129"/>
      <c r="AT26" s="130"/>
      <c r="AU26" s="130"/>
      <c r="AV26" s="130"/>
      <c r="AW26" s="130"/>
      <c r="AX26" s="130"/>
      <c r="AY26" s="130"/>
      <c r="AZ26" s="130"/>
      <c r="BA26" s="130"/>
      <c r="BB26" s="131"/>
    </row>
    <row r="27" spans="1:98" s="28" customFormat="1" ht="21" customHeight="1" x14ac:dyDescent="0.25">
      <c r="A27" s="25" t="s">
        <v>12</v>
      </c>
      <c r="B27" s="119"/>
      <c r="C27" s="120"/>
      <c r="D27" s="120"/>
      <c r="E27" s="120"/>
      <c r="F27" s="120"/>
      <c r="G27" s="120"/>
      <c r="H27" s="120"/>
      <c r="I27" s="121"/>
      <c r="J27" s="29" t="s">
        <v>8</v>
      </c>
      <c r="K27" s="27"/>
      <c r="L27" s="117"/>
      <c r="M27" s="118"/>
      <c r="O27" s="25" t="s">
        <v>12</v>
      </c>
      <c r="P27" s="119"/>
      <c r="Q27" s="120"/>
      <c r="R27" s="120"/>
      <c r="S27" s="120"/>
      <c r="T27" s="120"/>
      <c r="U27" s="120"/>
      <c r="V27" s="120"/>
      <c r="W27" s="121"/>
      <c r="X27" s="29" t="s">
        <v>24</v>
      </c>
      <c r="Y27" s="27"/>
      <c r="Z27" s="117"/>
      <c r="AA27" s="118"/>
      <c r="AB27" s="33"/>
    </row>
    <row r="28" spans="1:98" s="28" customFormat="1" ht="21" customHeight="1" x14ac:dyDescent="0.25">
      <c r="A28" s="25" t="s">
        <v>13</v>
      </c>
      <c r="B28" s="119"/>
      <c r="C28" s="120"/>
      <c r="D28" s="120"/>
      <c r="E28" s="120"/>
      <c r="F28" s="120"/>
      <c r="G28" s="120"/>
      <c r="H28" s="120"/>
      <c r="I28" s="121"/>
      <c r="J28" s="29" t="s">
        <v>8</v>
      </c>
      <c r="K28" s="27"/>
      <c r="L28" s="117"/>
      <c r="M28" s="118"/>
      <c r="O28" s="25" t="s">
        <v>13</v>
      </c>
      <c r="P28" s="119"/>
      <c r="Q28" s="120"/>
      <c r="R28" s="120"/>
      <c r="S28" s="120"/>
      <c r="T28" s="120"/>
      <c r="U28" s="120"/>
      <c r="V28" s="120"/>
      <c r="W28" s="121"/>
      <c r="X28" s="29" t="s">
        <v>24</v>
      </c>
      <c r="Y28" s="27"/>
      <c r="Z28" s="117"/>
      <c r="AA28" s="118"/>
      <c r="AB28" s="33"/>
      <c r="AE28" s="134"/>
      <c r="AF28" s="134"/>
      <c r="AG28" s="134"/>
      <c r="AH28" s="134"/>
      <c r="AI28" s="134"/>
      <c r="AJ28" s="134"/>
      <c r="AK28" s="134"/>
      <c r="AL28" s="134"/>
      <c r="AM28" s="134"/>
      <c r="AS28" s="134"/>
      <c r="AT28" s="134"/>
      <c r="AU28" s="134"/>
      <c r="AV28" s="134"/>
      <c r="AW28" s="134"/>
      <c r="AX28" s="134"/>
      <c r="AY28" s="134"/>
      <c r="AZ28" s="134"/>
      <c r="BA28" s="134"/>
    </row>
    <row r="29" spans="1:98" s="28" customFormat="1" ht="21" customHeight="1" x14ac:dyDescent="0.25">
      <c r="A29" s="25" t="s">
        <v>14</v>
      </c>
      <c r="B29" s="119"/>
      <c r="C29" s="120"/>
      <c r="D29" s="120"/>
      <c r="E29" s="120"/>
      <c r="F29" s="120"/>
      <c r="G29" s="120"/>
      <c r="H29" s="120"/>
      <c r="I29" s="121"/>
      <c r="J29" s="29" t="s">
        <v>8</v>
      </c>
      <c r="K29" s="27"/>
      <c r="L29" s="117"/>
      <c r="M29" s="118"/>
      <c r="O29" s="25" t="s">
        <v>14</v>
      </c>
      <c r="P29" s="119"/>
      <c r="Q29" s="120"/>
      <c r="R29" s="120"/>
      <c r="S29" s="120"/>
      <c r="T29" s="120"/>
      <c r="U29" s="120"/>
      <c r="V29" s="120"/>
      <c r="W29" s="121"/>
      <c r="X29" s="29" t="s">
        <v>24</v>
      </c>
      <c r="Y29" s="27"/>
      <c r="Z29" s="117"/>
      <c r="AA29" s="118"/>
      <c r="AE29" s="32" t="s">
        <v>19</v>
      </c>
      <c r="AF29" s="31"/>
      <c r="AG29" s="31"/>
      <c r="AH29" s="31"/>
      <c r="AI29" s="31"/>
      <c r="AJ29" s="31"/>
      <c r="AK29" s="31"/>
      <c r="AL29" s="31"/>
      <c r="AM29" s="31"/>
      <c r="AS29" s="32" t="s">
        <v>20</v>
      </c>
      <c r="AT29" s="31"/>
      <c r="AU29" s="31"/>
      <c r="AV29" s="31"/>
      <c r="AW29" s="31"/>
      <c r="AX29" s="31"/>
      <c r="AY29" s="31"/>
      <c r="AZ29" s="31"/>
      <c r="BA29" s="31"/>
    </row>
    <row r="30" spans="1:98" s="28" customFormat="1" ht="21" customHeight="1" x14ac:dyDescent="0.2">
      <c r="A30" s="25" t="s">
        <v>79</v>
      </c>
      <c r="B30" s="119"/>
      <c r="C30" s="120"/>
      <c r="D30" s="120"/>
      <c r="E30" s="120"/>
      <c r="F30" s="120"/>
      <c r="G30" s="120"/>
      <c r="H30" s="120"/>
      <c r="I30" s="121"/>
      <c r="J30" s="29" t="s">
        <v>8</v>
      </c>
      <c r="K30" s="27"/>
      <c r="L30" s="117"/>
      <c r="M30" s="118"/>
      <c r="O30" s="25" t="s">
        <v>79</v>
      </c>
      <c r="P30" s="119"/>
      <c r="Q30" s="120"/>
      <c r="R30" s="120"/>
      <c r="S30" s="120"/>
      <c r="T30" s="120"/>
      <c r="U30" s="120"/>
      <c r="V30" s="120"/>
      <c r="W30" s="121"/>
      <c r="X30" s="29" t="s">
        <v>24</v>
      </c>
      <c r="Y30" s="27"/>
      <c r="Z30" s="117"/>
      <c r="AA30" s="118"/>
      <c r="AB30" s="1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</row>
    <row r="31" spans="1:98" s="28" customFormat="1" ht="21" customHeight="1" x14ac:dyDescent="0.2">
      <c r="A31" s="25" t="s">
        <v>80</v>
      </c>
      <c r="B31" s="119"/>
      <c r="C31" s="120"/>
      <c r="D31" s="120"/>
      <c r="E31" s="120"/>
      <c r="F31" s="120"/>
      <c r="G31" s="120"/>
      <c r="H31" s="120"/>
      <c r="I31" s="121"/>
      <c r="J31" s="29" t="s">
        <v>8</v>
      </c>
      <c r="K31" s="27"/>
      <c r="L31" s="117"/>
      <c r="M31" s="118"/>
      <c r="O31" s="25" t="s">
        <v>80</v>
      </c>
      <c r="P31" s="119"/>
      <c r="Q31" s="120"/>
      <c r="R31" s="120"/>
      <c r="S31" s="120"/>
      <c r="T31" s="120"/>
      <c r="U31" s="120"/>
      <c r="V31" s="120"/>
      <c r="W31" s="121"/>
      <c r="X31" s="29" t="s">
        <v>24</v>
      </c>
      <c r="Y31" s="27"/>
      <c r="Z31" s="117"/>
      <c r="AA31" s="118"/>
      <c r="AB31" s="1"/>
      <c r="AK31" s="32" t="s">
        <v>18</v>
      </c>
      <c r="AL31" s="32"/>
      <c r="AM31" s="31"/>
      <c r="AN31" s="31"/>
      <c r="AO31" s="31"/>
      <c r="AP31" s="31"/>
      <c r="AQ31" s="31"/>
      <c r="AR31" s="31"/>
      <c r="AS31" s="31"/>
      <c r="AT31" s="31"/>
      <c r="AU31" s="31"/>
    </row>
    <row r="32" spans="1:98" s="28" customFormat="1" ht="21" customHeight="1" outlineLevel="1" x14ac:dyDescent="0.2">
      <c r="A32" s="25" t="s">
        <v>81</v>
      </c>
      <c r="B32" s="119"/>
      <c r="C32" s="120"/>
      <c r="D32" s="120"/>
      <c r="E32" s="120"/>
      <c r="F32" s="120"/>
      <c r="G32" s="120"/>
      <c r="H32" s="120"/>
      <c r="I32" s="121"/>
      <c r="J32" s="29" t="s">
        <v>8</v>
      </c>
      <c r="K32" s="27"/>
      <c r="L32" s="117"/>
      <c r="M32" s="118"/>
      <c r="O32" s="25" t="s">
        <v>81</v>
      </c>
      <c r="P32" s="119"/>
      <c r="Q32" s="120"/>
      <c r="R32" s="120"/>
      <c r="S32" s="120"/>
      <c r="T32" s="120"/>
      <c r="U32" s="120"/>
      <c r="V32" s="120"/>
      <c r="W32" s="121"/>
      <c r="X32" s="29" t="s">
        <v>24</v>
      </c>
      <c r="Y32" s="27"/>
      <c r="Z32" s="117"/>
      <c r="AA32" s="118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s="28" customFormat="1" ht="21" customHeight="1" outlineLevel="1" x14ac:dyDescent="0.2">
      <c r="A33" s="25" t="s">
        <v>82</v>
      </c>
      <c r="B33" s="119"/>
      <c r="C33" s="120"/>
      <c r="D33" s="120"/>
      <c r="E33" s="120"/>
      <c r="F33" s="120"/>
      <c r="G33" s="120"/>
      <c r="H33" s="120"/>
      <c r="I33" s="121"/>
      <c r="J33" s="29" t="s">
        <v>8</v>
      </c>
      <c r="K33" s="27"/>
      <c r="L33" s="117"/>
      <c r="M33" s="118"/>
      <c r="O33" s="25" t="s">
        <v>82</v>
      </c>
      <c r="P33" s="119"/>
      <c r="Q33" s="120"/>
      <c r="R33" s="120"/>
      <c r="S33" s="120"/>
      <c r="T33" s="120"/>
      <c r="U33" s="120"/>
      <c r="V33" s="120"/>
      <c r="W33" s="121"/>
      <c r="X33" s="29" t="s">
        <v>24</v>
      </c>
      <c r="Y33" s="27"/>
      <c r="Z33" s="117"/>
      <c r="AA33" s="118"/>
      <c r="AB33" s="1"/>
      <c r="AC33" s="1"/>
      <c r="AD33" s="1"/>
      <c r="AE33" s="1"/>
      <c r="AF33" s="1"/>
      <c r="AG33" s="1"/>
      <c r="AH33" s="1"/>
      <c r="AI33" s="1"/>
      <c r="AJ33" s="1"/>
    </row>
    <row r="34" spans="1:54" s="28" customFormat="1" ht="21" customHeight="1" outlineLevel="1" x14ac:dyDescent="0.2">
      <c r="A34" s="25" t="s">
        <v>83</v>
      </c>
      <c r="B34" s="119"/>
      <c r="C34" s="120"/>
      <c r="D34" s="120"/>
      <c r="E34" s="120"/>
      <c r="F34" s="120"/>
      <c r="G34" s="120"/>
      <c r="H34" s="120"/>
      <c r="I34" s="121"/>
      <c r="J34" s="29" t="s">
        <v>8</v>
      </c>
      <c r="K34" s="27"/>
      <c r="L34" s="117"/>
      <c r="M34" s="118"/>
      <c r="O34" s="25" t="s">
        <v>83</v>
      </c>
      <c r="P34" s="119"/>
      <c r="Q34" s="120"/>
      <c r="R34" s="120"/>
      <c r="S34" s="120"/>
      <c r="T34" s="120"/>
      <c r="U34" s="120"/>
      <c r="V34" s="120"/>
      <c r="W34" s="121"/>
      <c r="X34" s="29" t="s">
        <v>24</v>
      </c>
      <c r="Y34" s="27"/>
      <c r="Z34" s="117"/>
      <c r="AA34" s="118"/>
      <c r="AB34" s="1"/>
      <c r="AC34" s="1"/>
      <c r="AD34" s="1"/>
      <c r="AE34" s="1"/>
      <c r="AF34" s="1"/>
      <c r="AG34" s="1"/>
      <c r="AH34" s="1"/>
      <c r="AI34" s="1"/>
      <c r="AJ34" s="1"/>
    </row>
    <row r="35" spans="1:54" s="28" customFormat="1" ht="21" customHeight="1" outlineLevel="1" x14ac:dyDescent="0.2">
      <c r="A35" s="25" t="s">
        <v>84</v>
      </c>
      <c r="B35" s="119"/>
      <c r="C35" s="120"/>
      <c r="D35" s="120"/>
      <c r="E35" s="120"/>
      <c r="F35" s="120"/>
      <c r="G35" s="120"/>
      <c r="H35" s="120"/>
      <c r="I35" s="121"/>
      <c r="J35" s="29" t="s">
        <v>8</v>
      </c>
      <c r="K35" s="27"/>
      <c r="L35" s="117"/>
      <c r="M35" s="118"/>
      <c r="O35" s="25" t="s">
        <v>84</v>
      </c>
      <c r="P35" s="119"/>
      <c r="Q35" s="120"/>
      <c r="R35" s="120"/>
      <c r="S35" s="120"/>
      <c r="T35" s="120"/>
      <c r="U35" s="120"/>
      <c r="V35" s="120"/>
      <c r="W35" s="121"/>
      <c r="X35" s="29" t="s">
        <v>24</v>
      </c>
      <c r="Y35" s="27"/>
      <c r="Z35" s="117"/>
      <c r="AA35" s="118"/>
      <c r="AB35" s="1"/>
      <c r="AC35" s="1"/>
      <c r="AD35" s="1"/>
      <c r="AE35" s="1"/>
      <c r="AF35" s="1"/>
      <c r="AG35" s="1"/>
      <c r="AH35" s="1"/>
      <c r="AI35" s="1"/>
      <c r="AJ35" s="1"/>
    </row>
    <row r="36" spans="1:54" s="28" customFormat="1" ht="21" customHeight="1" outlineLevel="1" x14ac:dyDescent="0.2">
      <c r="A36" s="25" t="s">
        <v>85</v>
      </c>
      <c r="B36" s="119"/>
      <c r="C36" s="120"/>
      <c r="D36" s="120"/>
      <c r="E36" s="120"/>
      <c r="F36" s="120"/>
      <c r="G36" s="120"/>
      <c r="H36" s="120"/>
      <c r="I36" s="121"/>
      <c r="J36" s="29" t="s">
        <v>8</v>
      </c>
      <c r="K36" s="27"/>
      <c r="L36" s="117"/>
      <c r="M36" s="118"/>
      <c r="O36" s="25" t="s">
        <v>85</v>
      </c>
      <c r="P36" s="119"/>
      <c r="Q36" s="120"/>
      <c r="R36" s="120"/>
      <c r="S36" s="120"/>
      <c r="T36" s="120"/>
      <c r="U36" s="120"/>
      <c r="V36" s="120"/>
      <c r="W36" s="121"/>
      <c r="X36" s="29" t="s">
        <v>24</v>
      </c>
      <c r="Y36" s="27"/>
      <c r="Z36" s="117"/>
      <c r="AA36" s="118"/>
      <c r="AB36" s="1"/>
      <c r="AC36" s="1"/>
      <c r="AD36" s="1"/>
      <c r="AE36" s="1"/>
      <c r="AF36" s="1"/>
      <c r="AG36" s="1"/>
      <c r="AH36" s="1"/>
      <c r="AI36" s="1"/>
      <c r="AJ36" s="1"/>
    </row>
    <row r="37" spans="1:54" s="28" customFormat="1" ht="21" customHeight="1" outlineLevel="1" x14ac:dyDescent="0.2">
      <c r="A37" s="25" t="s">
        <v>87</v>
      </c>
      <c r="B37" s="119"/>
      <c r="C37" s="120"/>
      <c r="D37" s="120"/>
      <c r="E37" s="120"/>
      <c r="F37" s="120"/>
      <c r="G37" s="120"/>
      <c r="H37" s="120"/>
      <c r="I37" s="121"/>
      <c r="J37" s="29" t="s">
        <v>8</v>
      </c>
      <c r="K37" s="27"/>
      <c r="L37" s="117"/>
      <c r="M37" s="118"/>
      <c r="O37" s="25" t="s">
        <v>87</v>
      </c>
      <c r="P37" s="119"/>
      <c r="Q37" s="120"/>
      <c r="R37" s="120"/>
      <c r="S37" s="120"/>
      <c r="T37" s="120"/>
      <c r="U37" s="120"/>
      <c r="V37" s="120"/>
      <c r="W37" s="121"/>
      <c r="X37" s="29" t="s">
        <v>24</v>
      </c>
      <c r="Y37" s="27"/>
      <c r="Z37" s="117"/>
      <c r="AA37" s="118"/>
      <c r="AB37" s="1"/>
      <c r="AC37" s="1"/>
      <c r="AD37" s="1"/>
      <c r="AE37" s="1"/>
      <c r="AF37" s="1"/>
      <c r="AG37" s="1"/>
      <c r="AH37" s="1"/>
      <c r="AI37" s="1"/>
      <c r="AJ37" s="1"/>
    </row>
    <row r="38" spans="1:54" s="28" customFormat="1" ht="21" customHeight="1" outlineLevel="1" x14ac:dyDescent="0.2">
      <c r="A38" s="25" t="s">
        <v>86</v>
      </c>
      <c r="B38" s="119"/>
      <c r="C38" s="120"/>
      <c r="D38" s="120"/>
      <c r="E38" s="120"/>
      <c r="F38" s="120"/>
      <c r="G38" s="120"/>
      <c r="H38" s="120"/>
      <c r="I38" s="121"/>
      <c r="J38" s="29" t="s">
        <v>8</v>
      </c>
      <c r="K38" s="27"/>
      <c r="L38" s="117"/>
      <c r="M38" s="118"/>
      <c r="O38" s="25" t="s">
        <v>86</v>
      </c>
      <c r="P38" s="119"/>
      <c r="Q38" s="120"/>
      <c r="R38" s="120"/>
      <c r="S38" s="120"/>
      <c r="T38" s="120"/>
      <c r="U38" s="120"/>
      <c r="V38" s="120"/>
      <c r="W38" s="121"/>
      <c r="X38" s="29" t="s">
        <v>24</v>
      </c>
      <c r="Y38" s="27"/>
      <c r="Z38" s="117"/>
      <c r="AA38" s="118"/>
      <c r="AB38" s="1"/>
      <c r="AC38" s="1"/>
      <c r="AD38" s="1"/>
      <c r="AE38" s="1"/>
      <c r="AF38" s="1"/>
      <c r="AG38" s="1"/>
      <c r="AH38" s="1"/>
      <c r="AI38" s="1"/>
      <c r="AJ38" s="1"/>
    </row>
    <row r="41" spans="1:54" x14ac:dyDescent="0.2"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4" x14ac:dyDescent="0.2"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5" spans="1:54" x14ac:dyDescent="0.2"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</row>
    <row r="46" spans="1:54" x14ac:dyDescent="0.2"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4" x14ac:dyDescent="0.2"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4" x14ac:dyDescent="0.2"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29:54" x14ac:dyDescent="0.2"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29:54" x14ac:dyDescent="0.2"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29:54" x14ac:dyDescent="0.2"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29:54" x14ac:dyDescent="0.2"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29:54" x14ac:dyDescent="0.2"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29:54" x14ac:dyDescent="0.2"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29:54" x14ac:dyDescent="0.2"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29:54" x14ac:dyDescent="0.2"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29:54" x14ac:dyDescent="0.2"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29:54" x14ac:dyDescent="0.2"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</sheetData>
  <sheetProtection sheet="1" selectLockedCells="1"/>
  <mergeCells count="111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25:W25"/>
    <mergeCell ref="P24:W24"/>
    <mergeCell ref="P4:P5"/>
    <mergeCell ref="Q4:Q5"/>
    <mergeCell ref="S5:S6"/>
    <mergeCell ref="T5:T6"/>
    <mergeCell ref="U5:U6"/>
    <mergeCell ref="AH4:AH5"/>
    <mergeCell ref="AI4:AI5"/>
    <mergeCell ref="R4:R5"/>
    <mergeCell ref="Z27:AA27"/>
    <mergeCell ref="Z23:AA23"/>
    <mergeCell ref="P27:W27"/>
    <mergeCell ref="P26:W26"/>
    <mergeCell ref="P20:W20"/>
    <mergeCell ref="AB5:AB6"/>
    <mergeCell ref="AC5:AC6"/>
    <mergeCell ref="AD5:AD6"/>
    <mergeCell ref="AA4:AA5"/>
    <mergeCell ref="Z24:AA24"/>
    <mergeCell ref="Z20:AA20"/>
    <mergeCell ref="Z21:AA21"/>
    <mergeCell ref="Z22:AA22"/>
    <mergeCell ref="L29:M29"/>
    <mergeCell ref="L20:M20"/>
    <mergeCell ref="L21:M21"/>
    <mergeCell ref="L22:M22"/>
    <mergeCell ref="L23:M23"/>
    <mergeCell ref="L25:M25"/>
    <mergeCell ref="L26:M26"/>
    <mergeCell ref="L27:M27"/>
    <mergeCell ref="L28:M28"/>
    <mergeCell ref="B20:I20"/>
    <mergeCell ref="B21:I21"/>
    <mergeCell ref="B22:I22"/>
    <mergeCell ref="B23:I23"/>
    <mergeCell ref="L24:M24"/>
    <mergeCell ref="Z25:AA25"/>
    <mergeCell ref="P21:W21"/>
    <mergeCell ref="P22:W22"/>
    <mergeCell ref="P23:W23"/>
    <mergeCell ref="AN1:AP1"/>
    <mergeCell ref="AR1:AT1"/>
    <mergeCell ref="AM21:BB21"/>
    <mergeCell ref="AK30:AU30"/>
    <mergeCell ref="AS28:BA28"/>
    <mergeCell ref="AE28:AM28"/>
    <mergeCell ref="AD25:AM26"/>
    <mergeCell ref="AP25:AP26"/>
    <mergeCell ref="AJ4:AJ5"/>
    <mergeCell ref="P29:W29"/>
    <mergeCell ref="Z30:AA30"/>
    <mergeCell ref="AQ25:AR26"/>
    <mergeCell ref="AS25:BB26"/>
    <mergeCell ref="Z26:AA26"/>
    <mergeCell ref="AN25:AO26"/>
    <mergeCell ref="P28:W28"/>
    <mergeCell ref="Z29:AA29"/>
    <mergeCell ref="Z28:AA28"/>
    <mergeCell ref="B30:I30"/>
    <mergeCell ref="B31:I31"/>
    <mergeCell ref="B24:I24"/>
    <mergeCell ref="B25:I25"/>
    <mergeCell ref="B26:I26"/>
    <mergeCell ref="B27:I27"/>
    <mergeCell ref="B28:I28"/>
    <mergeCell ref="B29:I29"/>
    <mergeCell ref="B32:I32"/>
    <mergeCell ref="B33:I33"/>
    <mergeCell ref="B34:I34"/>
    <mergeCell ref="B35:I35"/>
    <mergeCell ref="B36:I36"/>
    <mergeCell ref="B37:I37"/>
    <mergeCell ref="B38:I38"/>
    <mergeCell ref="P30:W30"/>
    <mergeCell ref="P31:W31"/>
    <mergeCell ref="P32:W32"/>
    <mergeCell ref="P33:W33"/>
    <mergeCell ref="P34:W34"/>
    <mergeCell ref="P35:W35"/>
    <mergeCell ref="P36:W36"/>
    <mergeCell ref="P37:W37"/>
    <mergeCell ref="P38:W38"/>
    <mergeCell ref="L37:M37"/>
    <mergeCell ref="Z31:AA31"/>
    <mergeCell ref="Z32:AA32"/>
    <mergeCell ref="Z33:AA33"/>
    <mergeCell ref="Z34:AA34"/>
    <mergeCell ref="Z35:AA35"/>
    <mergeCell ref="Z36:AA36"/>
    <mergeCell ref="L38:M38"/>
    <mergeCell ref="Z37:AA37"/>
    <mergeCell ref="Z38:AA38"/>
    <mergeCell ref="L30:M30"/>
    <mergeCell ref="L31:M31"/>
    <mergeCell ref="L32:M32"/>
    <mergeCell ref="L33:M33"/>
    <mergeCell ref="L34:M34"/>
    <mergeCell ref="L35:M35"/>
    <mergeCell ref="L36:M36"/>
  </mergeCells>
  <dataValidations count="3">
    <dataValidation type="list" allowBlank="1" showInputMessage="1" showErrorMessage="1" errorTitle="FPFM - Súmula" error="Digite uma das opções a seguir:_x000a_A1, A2, B, C, M, J" sqref="AN1:AP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A9 A12 A15 A18 J9 AB18 AB15 AB12 AB9 S18 S15 S12 S9 J18 J15 J12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I9 I12 I15 I18 R18 R15 R12 R9 AA9 AA12 AA15 AA18 AJ15 AJ12 AJ9 AJ18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9" customWidth="1"/>
    <col min="2" max="2" width="7.7109375" style="61" customWidth="1"/>
    <col min="3" max="3" width="18.7109375" style="49" customWidth="1"/>
    <col min="4" max="12" width="6.7109375" style="49" customWidth="1"/>
    <col min="13" max="13" width="7.7109375" style="49"/>
    <col min="14" max="14" width="18.85546875" style="49" hidden="1" customWidth="1" outlineLevel="1"/>
    <col min="15" max="15" width="7.7109375" style="49" collapsed="1"/>
    <col min="16" max="16384" width="7.7109375" style="49"/>
  </cols>
  <sheetData>
    <row r="1" spans="1:14" ht="25.5" x14ac:dyDescent="0.2">
      <c r="C1" s="50" t="s">
        <v>55</v>
      </c>
      <c r="D1" s="51"/>
      <c r="E1" s="51"/>
      <c r="F1" s="51"/>
      <c r="G1" s="51"/>
      <c r="H1" s="51"/>
      <c r="I1" s="51"/>
      <c r="J1" s="51"/>
      <c r="K1" s="51"/>
      <c r="L1" s="51"/>
    </row>
    <row r="2" spans="1:14" ht="6" customHeight="1" x14ac:dyDescent="0.2"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8" customHeight="1" x14ac:dyDescent="0.2">
      <c r="C3" s="51" t="s">
        <v>41</v>
      </c>
      <c r="D3" s="70" t="str">
        <f>Súmula!AD25</f>
        <v>&lt;digite a equipe I&gt;</v>
      </c>
      <c r="E3" s="71"/>
      <c r="F3" s="71"/>
      <c r="G3" s="72">
        <f>Súmula!AN25</f>
        <v>0</v>
      </c>
      <c r="H3" s="69" t="s">
        <v>3</v>
      </c>
      <c r="I3" s="73">
        <f>Súmula!AQ25</f>
        <v>0</v>
      </c>
      <c r="J3" s="74"/>
      <c r="K3" s="74"/>
      <c r="L3" s="75" t="str">
        <f>Súmula!AS25</f>
        <v>&lt;digite a equipe II&gt;</v>
      </c>
    </row>
    <row r="4" spans="1:14" ht="6" customHeight="1" x14ac:dyDescent="0.2">
      <c r="C4" s="51"/>
      <c r="D4" s="52"/>
      <c r="E4" s="52"/>
      <c r="F4" s="52"/>
      <c r="G4" s="52"/>
      <c r="H4" s="53"/>
      <c r="I4" s="53"/>
      <c r="J4" s="53"/>
      <c r="K4" s="53"/>
      <c r="L4" s="52"/>
    </row>
    <row r="5" spans="1:14" ht="18" customHeight="1" x14ac:dyDescent="0.25">
      <c r="C5" s="51" t="s">
        <v>42</v>
      </c>
      <c r="D5" s="142" t="str">
        <f>Súmula!AM21</f>
        <v>&lt;digite a data&gt;</v>
      </c>
      <c r="E5" s="143"/>
      <c r="F5" s="144"/>
      <c r="G5" s="52"/>
      <c r="H5" s="53"/>
      <c r="I5" s="53"/>
      <c r="J5" s="53"/>
      <c r="K5" s="54" t="s">
        <v>43</v>
      </c>
      <c r="L5" s="76" t="str">
        <f>IF(Súmula!AN1="","",Súmula!AN1)</f>
        <v/>
      </c>
    </row>
    <row r="6" spans="1:14" ht="6" customHeight="1" x14ac:dyDescent="0.2"/>
    <row r="7" spans="1:14" ht="18" customHeight="1" x14ac:dyDescent="0.2">
      <c r="A7" s="79" t="s">
        <v>44</v>
      </c>
      <c r="B7" s="80" t="s">
        <v>45</v>
      </c>
      <c r="C7" s="79" t="s">
        <v>46</v>
      </c>
      <c r="D7" s="79" t="s">
        <v>47</v>
      </c>
      <c r="E7" s="79" t="s">
        <v>51</v>
      </c>
      <c r="F7" s="79" t="s">
        <v>48</v>
      </c>
      <c r="G7" s="79" t="s">
        <v>49</v>
      </c>
      <c r="H7" s="79" t="s">
        <v>50</v>
      </c>
      <c r="I7" s="79" t="s">
        <v>56</v>
      </c>
      <c r="J7" s="79" t="s">
        <v>57</v>
      </c>
      <c r="K7" s="79" t="s">
        <v>58</v>
      </c>
      <c r="L7" s="79" t="s">
        <v>59</v>
      </c>
      <c r="N7" s="79" t="s">
        <v>78</v>
      </c>
    </row>
    <row r="8" spans="1:14" ht="18.95" customHeight="1" x14ac:dyDescent="0.2">
      <c r="A8" s="55">
        <f>Súmula!A20</f>
        <v>1</v>
      </c>
      <c r="B8" s="67" t="str">
        <f>IF(C8="","",Súmula!L20)</f>
        <v/>
      </c>
      <c r="C8" s="66" t="str">
        <f>IF(Súmula!B20="","",Súmula!B20)</f>
        <v/>
      </c>
      <c r="D8" s="55" t="str">
        <f>IF(C8="","",SUM(F8:H8))</f>
        <v/>
      </c>
      <c r="E8" s="84" t="str">
        <f>IF(C8="","",(F8*2)+G8)</f>
        <v/>
      </c>
      <c r="F8" s="55" t="str">
        <f>IF(C8="","",(SUMIF(Súmula!$A:$A,Resumo!$C8,Súmula!BD:BD)+SUMIF(Súmula!$J:$J,Resumo!$C8,Súmula!BO:BO)+SUMIF(Súmula!$S:$S,Resumo!$C8,Súmula!BZ:BZ)+SUMIF(Súmula!$AB:$AB,Resumo!$C8,Súmula!CK:CK)))</f>
        <v/>
      </c>
      <c r="G8" s="55" t="str">
        <f>IF(C8="","",(SUMIF(Súmula!$A:$A,Resumo!$C8,Súmula!BE:BE)+SUMIF(Súmula!$J:$J,Resumo!$C8,Súmula!BP:BP)+SUMIF(Súmula!$S:$S,Resumo!$C8,Súmula!CA:CA)+SUMIF(Súmula!$AB:$AB,Resumo!$C8,Súmula!CL:CL)))</f>
        <v/>
      </c>
      <c r="H8" s="55" t="str">
        <f>IF(C8="","",(SUMIF(Súmula!$A:$A,Resumo!$C8,Súmula!BF:BF)+SUMIF(Súmula!$J:$J,Resumo!$C8,Súmula!BQ:BQ)+SUMIF(Súmula!$S:$S,Resumo!$C8,Súmula!CB:CB)+SUMIF(Súmula!$AB:$AB,Resumo!$C8,Súmula!CM:CM)))</f>
        <v/>
      </c>
      <c r="I8" s="55" t="str">
        <f>IF(C8="","",(SUMIF(Súmula!$A:$A,Resumo!$C8,Súmula!BG:BG)+SUMIF(Súmula!$J:$J,Resumo!$C8,Súmula!BR:BR)+SUMIF(Súmula!$S:$S,Resumo!$C8,Súmula!CC:CC)+SUMIF(Súmula!$AB:$AB,Resumo!$C8,Súmula!CN:CN)))</f>
        <v/>
      </c>
      <c r="J8" s="55" t="str">
        <f>IF(C8="","",(SUMIF(Súmula!$A:$A,Resumo!$C8,Súmula!BH:BH)+SUMIF(Súmula!$J:$J,Resumo!$C8,Súmula!BS:BS)+SUMIF(Súmula!$S:$S,Resumo!$C8,Súmula!CD:CD)+SUMIF(Súmula!$AB:$AB,Resumo!$C8,Súmula!CO:CO)))</f>
        <v/>
      </c>
      <c r="K8" s="55" t="str">
        <f>IF(C8="","",I8-J8)</f>
        <v/>
      </c>
      <c r="L8" s="55"/>
      <c r="N8" s="55" t="str">
        <f>IF(N9="",IF(C8="","",PROPER(C8)&amp;" "&amp;E8&amp;"/"&amp;D8*2),IF(C8="","",PROPER(C8)&amp;" "&amp;E8&amp;"/"&amp;D8*2&amp;","))</f>
        <v/>
      </c>
    </row>
    <row r="9" spans="1:14" ht="18.95" customHeight="1" x14ac:dyDescent="0.2">
      <c r="A9" s="55">
        <f>Súmula!A21</f>
        <v>2</v>
      </c>
      <c r="B9" s="67" t="str">
        <f>IF(C9="","",Súmula!L21)</f>
        <v/>
      </c>
      <c r="C9" s="66" t="str">
        <f>IF(Súmula!B21="","",Súmula!B21)</f>
        <v/>
      </c>
      <c r="D9" s="55" t="str">
        <f>IF(C9="","",SUM(F9:H9))</f>
        <v/>
      </c>
      <c r="E9" s="84" t="str">
        <f t="shared" ref="E9:E26" si="0">IF(C9="","",(F9*2)+G9)</f>
        <v/>
      </c>
      <c r="F9" s="55" t="str">
        <f>IF(C9="","",(SUMIF(Súmula!$A:$A,Resumo!$C9,Súmula!BD:BD)+SUMIF(Súmula!$J:$J,Resumo!$C9,Súmula!BO:BO)+SUMIF(Súmula!$S:$S,Resumo!$C9,Súmula!BZ:BZ)+SUMIF(Súmula!$AB:$AB,Resumo!$C9,Súmula!CK:CK)))</f>
        <v/>
      </c>
      <c r="G9" s="55" t="str">
        <f>IF(C9="","",(SUMIF(Súmula!$A:$A,Resumo!$C9,Súmula!BE:BE)+SUMIF(Súmula!$J:$J,Resumo!$C9,Súmula!BP:BP)+SUMIF(Súmula!$S:$S,Resumo!$C9,Súmula!CA:CA)+SUMIF(Súmula!$AB:$AB,Resumo!$C9,Súmula!CL:CL)))</f>
        <v/>
      </c>
      <c r="H9" s="55" t="str">
        <f>IF(C9="","",(SUMIF(Súmula!$A:$A,Resumo!$C9,Súmula!BF:BF)+SUMIF(Súmula!$J:$J,Resumo!$C9,Súmula!BQ:BQ)+SUMIF(Súmula!$S:$S,Resumo!$C9,Súmula!CB:CB)+SUMIF(Súmula!$AB:$AB,Resumo!$C9,Súmula!CM:CM)))</f>
        <v/>
      </c>
      <c r="I9" s="55" t="str">
        <f>IF(C9="","",(SUMIF(Súmula!$A:$A,Resumo!$C9,Súmula!BG:BG)+SUMIF(Súmula!$J:$J,Resumo!$C9,Súmula!BR:BR)+SUMIF(Súmula!$S:$S,Resumo!$C9,Súmula!CC:CC)+SUMIF(Súmula!$AB:$AB,Resumo!$C9,Súmula!CN:CN)))</f>
        <v/>
      </c>
      <c r="J9" s="55" t="str">
        <f>IF(C9="","",(SUMIF(Súmula!$A:$A,Resumo!$C9,Súmula!BH:BH)+SUMIF(Súmula!$J:$J,Resumo!$C9,Súmula!BS:BS)+SUMIF(Súmula!$S:$S,Resumo!$C9,Súmula!CD:CD)+SUMIF(Súmula!$AB:$AB,Resumo!$C9,Súmula!CO:CO)))</f>
        <v/>
      </c>
      <c r="K9" s="55" t="str">
        <f>IF(C9="","",I9-J9)</f>
        <v/>
      </c>
      <c r="L9" s="55"/>
      <c r="N9" s="55" t="str">
        <f t="shared" ref="N9:N26" si="1">IF(N10="",IF(C9="","",PROPER(C9)&amp;" "&amp;E9&amp;"/"&amp;D9*2),IF(C9="","",PROPER(C9)&amp;" "&amp;E9&amp;"/"&amp;D9*2&amp;","))</f>
        <v/>
      </c>
    </row>
    <row r="10" spans="1:14" ht="18.95" customHeight="1" x14ac:dyDescent="0.2">
      <c r="A10" s="55">
        <f>Súmula!A22</f>
        <v>3</v>
      </c>
      <c r="B10" s="67" t="str">
        <f>IF(C10="","",Súmula!L22)</f>
        <v/>
      </c>
      <c r="C10" s="66" t="str">
        <f>IF(Súmula!B22="","",Súmula!B22)</f>
        <v/>
      </c>
      <c r="D10" s="55" t="str">
        <f t="shared" ref="D10:D26" si="2">IF(C10="","",SUM(F10:H10))</f>
        <v/>
      </c>
      <c r="E10" s="84" t="str">
        <f t="shared" si="0"/>
        <v/>
      </c>
      <c r="F10" s="55" t="str">
        <f>IF(C10="","",(SUMIF(Súmula!$A:$A,Resumo!$C10,Súmula!BD:BD)+SUMIF(Súmula!$J:$J,Resumo!$C10,Súmula!BO:BO)+SUMIF(Súmula!$S:$S,Resumo!$C10,Súmula!BZ:BZ)+SUMIF(Súmula!$AB:$AB,Resumo!$C10,Súmula!CK:CK)))</f>
        <v/>
      </c>
      <c r="G10" s="55" t="str">
        <f>IF(C10="","",(SUMIF(Súmula!$A:$A,Resumo!$C10,Súmula!BE:BE)+SUMIF(Súmula!$J:$J,Resumo!$C10,Súmula!BP:BP)+SUMIF(Súmula!$S:$S,Resumo!$C10,Súmula!CA:CA)+SUMIF(Súmula!$AB:$AB,Resumo!$C10,Súmula!CL:CL)))</f>
        <v/>
      </c>
      <c r="H10" s="55" t="str">
        <f>IF(C10="","",(SUMIF(Súmula!$A:$A,Resumo!$C10,Súmula!BF:BF)+SUMIF(Súmula!$J:$J,Resumo!$C10,Súmula!BQ:BQ)+SUMIF(Súmula!$S:$S,Resumo!$C10,Súmula!CB:CB)+SUMIF(Súmula!$AB:$AB,Resumo!$C10,Súmula!CM:CM)))</f>
        <v/>
      </c>
      <c r="I10" s="55" t="str">
        <f>IF(C10="","",(SUMIF(Súmula!$A:$A,Resumo!$C10,Súmula!BG:BG)+SUMIF(Súmula!$J:$J,Resumo!$C10,Súmula!BR:BR)+SUMIF(Súmula!$S:$S,Resumo!$C10,Súmula!CC:CC)+SUMIF(Súmula!$AB:$AB,Resumo!$C10,Súmula!CN:CN)))</f>
        <v/>
      </c>
      <c r="J10" s="55" t="str">
        <f>IF(C10="","",(SUMIF(Súmula!$A:$A,Resumo!$C10,Súmula!BH:BH)+SUMIF(Súmula!$J:$J,Resumo!$C10,Súmula!BS:BS)+SUMIF(Súmula!$S:$S,Resumo!$C10,Súmula!CD:CD)+SUMIF(Súmula!$AB:$AB,Resumo!$C10,Súmula!CO:CO)))</f>
        <v/>
      </c>
      <c r="K10" s="55" t="str">
        <f t="shared" ref="K10:K26" si="3">IF(C10="","",I10-J10)</f>
        <v/>
      </c>
      <c r="L10" s="55"/>
      <c r="N10" s="55" t="str">
        <f t="shared" si="1"/>
        <v/>
      </c>
    </row>
    <row r="11" spans="1:14" ht="18.95" customHeight="1" x14ac:dyDescent="0.2">
      <c r="A11" s="55">
        <f>Súmula!A23</f>
        <v>4</v>
      </c>
      <c r="B11" s="67" t="str">
        <f>IF(C11="","",Súmula!L23)</f>
        <v/>
      </c>
      <c r="C11" s="66" t="str">
        <f>IF(Súmula!B23="","",Súmula!B23)</f>
        <v/>
      </c>
      <c r="D11" s="55" t="str">
        <f t="shared" si="2"/>
        <v/>
      </c>
      <c r="E11" s="84" t="str">
        <f t="shared" si="0"/>
        <v/>
      </c>
      <c r="F11" s="55" t="str">
        <f>IF(C11="","",(SUMIF(Súmula!$A:$A,Resumo!$C11,Súmula!BD:BD)+SUMIF(Súmula!$J:$J,Resumo!$C11,Súmula!BO:BO)+SUMIF(Súmula!$S:$S,Resumo!$C11,Súmula!BZ:BZ)+SUMIF(Súmula!$AB:$AB,Resumo!$C11,Súmula!CK:CK)))</f>
        <v/>
      </c>
      <c r="G11" s="55" t="str">
        <f>IF(C11="","",(SUMIF(Súmula!$A:$A,Resumo!$C11,Súmula!BE:BE)+SUMIF(Súmula!$J:$J,Resumo!$C11,Súmula!BP:BP)+SUMIF(Súmula!$S:$S,Resumo!$C11,Súmula!CA:CA)+SUMIF(Súmula!$AB:$AB,Resumo!$C11,Súmula!CL:CL)))</f>
        <v/>
      </c>
      <c r="H11" s="55" t="str">
        <f>IF(C11="","",(SUMIF(Súmula!$A:$A,Resumo!$C11,Súmula!BF:BF)+SUMIF(Súmula!$J:$J,Resumo!$C11,Súmula!BQ:BQ)+SUMIF(Súmula!$S:$S,Resumo!$C11,Súmula!CB:CB)+SUMIF(Súmula!$AB:$AB,Resumo!$C11,Súmula!CM:CM)))</f>
        <v/>
      </c>
      <c r="I11" s="55" t="str">
        <f>IF(C11="","",(SUMIF(Súmula!$A:$A,Resumo!$C11,Súmula!BG:BG)+SUMIF(Súmula!$J:$J,Resumo!$C11,Súmula!BR:BR)+SUMIF(Súmula!$S:$S,Resumo!$C11,Súmula!CC:CC)+SUMIF(Súmula!$AB:$AB,Resumo!$C11,Súmula!CN:CN)))</f>
        <v/>
      </c>
      <c r="J11" s="55" t="str">
        <f>IF(C11="","",(SUMIF(Súmula!$A:$A,Resumo!$C11,Súmula!BH:BH)+SUMIF(Súmula!$J:$J,Resumo!$C11,Súmula!BS:BS)+SUMIF(Súmula!$S:$S,Resumo!$C11,Súmula!CD:CD)+SUMIF(Súmula!$AB:$AB,Resumo!$C11,Súmula!CO:CO)))</f>
        <v/>
      </c>
      <c r="K11" s="55" t="str">
        <f t="shared" si="3"/>
        <v/>
      </c>
      <c r="L11" s="55"/>
      <c r="N11" s="55" t="str">
        <f t="shared" si="1"/>
        <v/>
      </c>
    </row>
    <row r="12" spans="1:14" ht="18.95" customHeight="1" x14ac:dyDescent="0.2">
      <c r="A12" s="55" t="str">
        <f>Súmula!A24</f>
        <v>R1</v>
      </c>
      <c r="B12" s="67" t="str">
        <f>IF(C12="","",Súmula!L24)</f>
        <v/>
      </c>
      <c r="C12" s="66" t="str">
        <f>IF(Súmula!B24="","",Súmula!B24)</f>
        <v/>
      </c>
      <c r="D12" s="55" t="str">
        <f t="shared" si="2"/>
        <v/>
      </c>
      <c r="E12" s="84" t="str">
        <f t="shared" si="0"/>
        <v/>
      </c>
      <c r="F12" s="55" t="str">
        <f>IF(C12="","",(SUMIF(Súmula!$A:$A,Resumo!$C12,Súmula!BD:BD)+SUMIF(Súmula!$J:$J,Resumo!$C12,Súmula!BO:BO)+SUMIF(Súmula!$S:$S,Resumo!$C12,Súmula!BZ:BZ)+SUMIF(Súmula!$AB:$AB,Resumo!$C12,Súmula!CK:CK)))</f>
        <v/>
      </c>
      <c r="G12" s="55" t="str">
        <f>IF(C12="","",(SUMIF(Súmula!$A:$A,Resumo!$C12,Súmula!BE:BE)+SUMIF(Súmula!$J:$J,Resumo!$C12,Súmula!BP:BP)+SUMIF(Súmula!$S:$S,Resumo!$C12,Súmula!CA:CA)+SUMIF(Súmula!$AB:$AB,Resumo!$C12,Súmula!CL:CL)))</f>
        <v/>
      </c>
      <c r="H12" s="55" t="str">
        <f>IF(C12="","",(SUMIF(Súmula!$A:$A,Resumo!$C12,Súmula!BF:BF)+SUMIF(Súmula!$J:$J,Resumo!$C12,Súmula!BQ:BQ)+SUMIF(Súmula!$S:$S,Resumo!$C12,Súmula!CB:CB)+SUMIF(Súmula!$AB:$AB,Resumo!$C12,Súmula!CM:CM)))</f>
        <v/>
      </c>
      <c r="I12" s="55" t="str">
        <f>IF(C12="","",(SUMIF(Súmula!$A:$A,Resumo!$C12,Súmula!BG:BG)+SUMIF(Súmula!$J:$J,Resumo!$C12,Súmula!BR:BR)+SUMIF(Súmula!$S:$S,Resumo!$C12,Súmula!CC:CC)+SUMIF(Súmula!$AB:$AB,Resumo!$C12,Súmula!CN:CN)))</f>
        <v/>
      </c>
      <c r="J12" s="55" t="str">
        <f>IF(C12="","",(SUMIF(Súmula!$A:$A,Resumo!$C12,Súmula!BH:BH)+SUMIF(Súmula!$J:$J,Resumo!$C12,Súmula!BS:BS)+SUMIF(Súmula!$S:$S,Resumo!$C12,Súmula!CD:CD)+SUMIF(Súmula!$AB:$AB,Resumo!$C12,Súmula!CO:CO)))</f>
        <v/>
      </c>
      <c r="K12" s="55" t="str">
        <f t="shared" si="3"/>
        <v/>
      </c>
      <c r="L12" s="55"/>
      <c r="N12" s="55" t="str">
        <f t="shared" si="1"/>
        <v/>
      </c>
    </row>
    <row r="13" spans="1:14" ht="18.95" customHeight="1" x14ac:dyDescent="0.2">
      <c r="A13" s="55" t="str">
        <f>Súmula!A25</f>
        <v>R2</v>
      </c>
      <c r="B13" s="67" t="str">
        <f>IF(C13="","",Súmula!L25)</f>
        <v/>
      </c>
      <c r="C13" s="66" t="str">
        <f>IF(Súmula!B25="","",Súmula!B25)</f>
        <v/>
      </c>
      <c r="D13" s="55" t="str">
        <f t="shared" si="2"/>
        <v/>
      </c>
      <c r="E13" s="84" t="str">
        <f t="shared" si="0"/>
        <v/>
      </c>
      <c r="F13" s="55" t="str">
        <f>IF(C13="","",(SUMIF(Súmula!$A:$A,Resumo!$C13,Súmula!BD:BD)+SUMIF(Súmula!$J:$J,Resumo!$C13,Súmula!BO:BO)+SUMIF(Súmula!$S:$S,Resumo!$C13,Súmula!BZ:BZ)+SUMIF(Súmula!$AB:$AB,Resumo!$C13,Súmula!CK:CK)))</f>
        <v/>
      </c>
      <c r="G13" s="55" t="str">
        <f>IF(C13="","",(SUMIF(Súmula!$A:$A,Resumo!$C13,Súmula!BE:BE)+SUMIF(Súmula!$J:$J,Resumo!$C13,Súmula!BP:BP)+SUMIF(Súmula!$S:$S,Resumo!$C13,Súmula!CA:CA)+SUMIF(Súmula!$AB:$AB,Resumo!$C13,Súmula!CL:CL)))</f>
        <v/>
      </c>
      <c r="H13" s="55" t="str">
        <f>IF(C13="","",(SUMIF(Súmula!$A:$A,Resumo!$C13,Súmula!BF:BF)+SUMIF(Súmula!$J:$J,Resumo!$C13,Súmula!BQ:BQ)+SUMIF(Súmula!$S:$S,Resumo!$C13,Súmula!CB:CB)+SUMIF(Súmula!$AB:$AB,Resumo!$C13,Súmula!CM:CM)))</f>
        <v/>
      </c>
      <c r="I13" s="55" t="str">
        <f>IF(C13="","",(SUMIF(Súmula!$A:$A,Resumo!$C13,Súmula!BG:BG)+SUMIF(Súmula!$J:$J,Resumo!$C13,Súmula!BR:BR)+SUMIF(Súmula!$S:$S,Resumo!$C13,Súmula!CC:CC)+SUMIF(Súmula!$AB:$AB,Resumo!$C13,Súmula!CN:CN)))</f>
        <v/>
      </c>
      <c r="J13" s="55" t="str">
        <f>IF(C13="","",(SUMIF(Súmula!$A:$A,Resumo!$C13,Súmula!BH:BH)+SUMIF(Súmula!$J:$J,Resumo!$C13,Súmula!BS:BS)+SUMIF(Súmula!$S:$S,Resumo!$C13,Súmula!CD:CD)+SUMIF(Súmula!$AB:$AB,Resumo!$C13,Súmula!CO:CO)))</f>
        <v/>
      </c>
      <c r="K13" s="55" t="str">
        <f t="shared" si="3"/>
        <v/>
      </c>
      <c r="L13" s="55"/>
      <c r="N13" s="55" t="str">
        <f t="shared" si="1"/>
        <v/>
      </c>
    </row>
    <row r="14" spans="1:14" ht="18.95" customHeight="1" x14ac:dyDescent="0.2">
      <c r="A14" s="55" t="str">
        <f>Súmula!A26</f>
        <v>R3</v>
      </c>
      <c r="B14" s="67" t="str">
        <f>IF(C14="","",Súmula!L26)</f>
        <v/>
      </c>
      <c r="C14" s="66" t="str">
        <f>IF(Súmula!B26="","",Súmula!B26)</f>
        <v/>
      </c>
      <c r="D14" s="55" t="str">
        <f t="shared" si="2"/>
        <v/>
      </c>
      <c r="E14" s="84" t="str">
        <f t="shared" si="0"/>
        <v/>
      </c>
      <c r="F14" s="55" t="str">
        <f>IF(C14="","",(SUMIF(Súmula!$A:$A,Resumo!$C14,Súmula!BD:BD)+SUMIF(Súmula!$J:$J,Resumo!$C14,Súmula!BO:BO)+SUMIF(Súmula!$S:$S,Resumo!$C14,Súmula!BZ:BZ)+SUMIF(Súmula!$AB:$AB,Resumo!$C14,Súmula!CK:CK)))</f>
        <v/>
      </c>
      <c r="G14" s="55" t="str">
        <f>IF(C14="","",(SUMIF(Súmula!$A:$A,Resumo!$C14,Súmula!BE:BE)+SUMIF(Súmula!$J:$J,Resumo!$C14,Súmula!BP:BP)+SUMIF(Súmula!$S:$S,Resumo!$C14,Súmula!CA:CA)+SUMIF(Súmula!$AB:$AB,Resumo!$C14,Súmula!CL:CL)))</f>
        <v/>
      </c>
      <c r="H14" s="55" t="str">
        <f>IF(C14="","",(SUMIF(Súmula!$A:$A,Resumo!$C14,Súmula!BF:BF)+SUMIF(Súmula!$J:$J,Resumo!$C14,Súmula!BQ:BQ)+SUMIF(Súmula!$S:$S,Resumo!$C14,Súmula!CB:CB)+SUMIF(Súmula!$AB:$AB,Resumo!$C14,Súmula!CM:CM)))</f>
        <v/>
      </c>
      <c r="I14" s="55" t="str">
        <f>IF(C14="","",(SUMIF(Súmula!$A:$A,Resumo!$C14,Súmula!BG:BG)+SUMIF(Súmula!$J:$J,Resumo!$C14,Súmula!BR:BR)+SUMIF(Súmula!$S:$S,Resumo!$C14,Súmula!CC:CC)+SUMIF(Súmula!$AB:$AB,Resumo!$C14,Súmula!CN:CN)))</f>
        <v/>
      </c>
      <c r="J14" s="55" t="str">
        <f>IF(C14="","",(SUMIF(Súmula!$A:$A,Resumo!$C14,Súmula!BH:BH)+SUMIF(Súmula!$J:$J,Resumo!$C14,Súmula!BS:BS)+SUMIF(Súmula!$S:$S,Resumo!$C14,Súmula!CD:CD)+SUMIF(Súmula!$AB:$AB,Resumo!$C14,Súmula!CO:CO)))</f>
        <v/>
      </c>
      <c r="K14" s="55" t="str">
        <f t="shared" si="3"/>
        <v/>
      </c>
      <c r="L14" s="55"/>
      <c r="N14" s="55" t="str">
        <f t="shared" si="1"/>
        <v/>
      </c>
    </row>
    <row r="15" spans="1:14" ht="18.95" customHeight="1" x14ac:dyDescent="0.2">
      <c r="A15" s="55" t="str">
        <f>Súmula!A27</f>
        <v>R4</v>
      </c>
      <c r="B15" s="67" t="str">
        <f>IF(C15="","",Súmula!L27)</f>
        <v/>
      </c>
      <c r="C15" s="66" t="str">
        <f>IF(Súmula!B27="","",Súmula!B27)</f>
        <v/>
      </c>
      <c r="D15" s="55" t="str">
        <f t="shared" si="2"/>
        <v/>
      </c>
      <c r="E15" s="84" t="str">
        <f t="shared" si="0"/>
        <v/>
      </c>
      <c r="F15" s="55" t="str">
        <f>IF(C15="","",(SUMIF(Súmula!$A:$A,Resumo!$C15,Súmula!BD:BD)+SUMIF(Súmula!$J:$J,Resumo!$C15,Súmula!BO:BO)+SUMIF(Súmula!$S:$S,Resumo!$C15,Súmula!BZ:BZ)+SUMIF(Súmula!$AB:$AB,Resumo!$C15,Súmula!CK:CK)))</f>
        <v/>
      </c>
      <c r="G15" s="55" t="str">
        <f>IF(C15="","",(SUMIF(Súmula!$A:$A,Resumo!$C15,Súmula!BE:BE)+SUMIF(Súmula!$J:$J,Resumo!$C15,Súmula!BP:BP)+SUMIF(Súmula!$S:$S,Resumo!$C15,Súmula!CA:CA)+SUMIF(Súmula!$AB:$AB,Resumo!$C15,Súmula!CL:CL)))</f>
        <v/>
      </c>
      <c r="H15" s="55" t="str">
        <f>IF(C15="","",(SUMIF(Súmula!$A:$A,Resumo!$C15,Súmula!BF:BF)+SUMIF(Súmula!$J:$J,Resumo!$C15,Súmula!BQ:BQ)+SUMIF(Súmula!$S:$S,Resumo!$C15,Súmula!CB:CB)+SUMIF(Súmula!$AB:$AB,Resumo!$C15,Súmula!CM:CM)))</f>
        <v/>
      </c>
      <c r="I15" s="55" t="str">
        <f>IF(C15="","",(SUMIF(Súmula!$A:$A,Resumo!$C15,Súmula!BG:BG)+SUMIF(Súmula!$J:$J,Resumo!$C15,Súmula!BR:BR)+SUMIF(Súmula!$S:$S,Resumo!$C15,Súmula!CC:CC)+SUMIF(Súmula!$AB:$AB,Resumo!$C15,Súmula!CN:CN)))</f>
        <v/>
      </c>
      <c r="J15" s="55" t="str">
        <f>IF(C15="","",(SUMIF(Súmula!$A:$A,Resumo!$C15,Súmula!BH:BH)+SUMIF(Súmula!$J:$J,Resumo!$C15,Súmula!BS:BS)+SUMIF(Súmula!$S:$S,Resumo!$C15,Súmula!CD:CD)+SUMIF(Súmula!$AB:$AB,Resumo!$C15,Súmula!CO:CO)))</f>
        <v/>
      </c>
      <c r="K15" s="55" t="str">
        <f t="shared" si="3"/>
        <v/>
      </c>
      <c r="L15" s="55"/>
      <c r="N15" s="55" t="str">
        <f t="shared" si="1"/>
        <v/>
      </c>
    </row>
    <row r="16" spans="1:14" ht="18.95" customHeight="1" x14ac:dyDescent="0.2">
      <c r="A16" s="55" t="str">
        <f>Súmula!A28</f>
        <v>R5</v>
      </c>
      <c r="B16" s="67" t="str">
        <f>IF(C16="","",Súmula!L28)</f>
        <v/>
      </c>
      <c r="C16" s="66" t="str">
        <f>IF(Súmula!B28="","",Súmula!B28)</f>
        <v/>
      </c>
      <c r="D16" s="55" t="str">
        <f t="shared" si="2"/>
        <v/>
      </c>
      <c r="E16" s="84" t="str">
        <f t="shared" si="0"/>
        <v/>
      </c>
      <c r="F16" s="55" t="str">
        <f>IF(C16="","",(SUMIF(Súmula!$A:$A,Resumo!$C16,Súmula!BD:BD)+SUMIF(Súmula!$J:$J,Resumo!$C16,Súmula!BO:BO)+SUMIF(Súmula!$S:$S,Resumo!$C16,Súmula!BZ:BZ)+SUMIF(Súmula!$AB:$AB,Resumo!$C16,Súmula!CK:CK)))</f>
        <v/>
      </c>
      <c r="G16" s="55" t="str">
        <f>IF(C16="","",(SUMIF(Súmula!$A:$A,Resumo!$C16,Súmula!BE:BE)+SUMIF(Súmula!$J:$J,Resumo!$C16,Súmula!BP:BP)+SUMIF(Súmula!$S:$S,Resumo!$C16,Súmula!CA:CA)+SUMIF(Súmula!$AB:$AB,Resumo!$C16,Súmula!CL:CL)))</f>
        <v/>
      </c>
      <c r="H16" s="55" t="str">
        <f>IF(C16="","",(SUMIF(Súmula!$A:$A,Resumo!$C16,Súmula!BF:BF)+SUMIF(Súmula!$J:$J,Resumo!$C16,Súmula!BQ:BQ)+SUMIF(Súmula!$S:$S,Resumo!$C16,Súmula!CB:CB)+SUMIF(Súmula!$AB:$AB,Resumo!$C16,Súmula!CM:CM)))</f>
        <v/>
      </c>
      <c r="I16" s="55" t="str">
        <f>IF(C16="","",(SUMIF(Súmula!$A:$A,Resumo!$C16,Súmula!BG:BG)+SUMIF(Súmula!$J:$J,Resumo!$C16,Súmula!BR:BR)+SUMIF(Súmula!$S:$S,Resumo!$C16,Súmula!CC:CC)+SUMIF(Súmula!$AB:$AB,Resumo!$C16,Súmula!CN:CN)))</f>
        <v/>
      </c>
      <c r="J16" s="55" t="str">
        <f>IF(C16="","",(SUMIF(Súmula!$A:$A,Resumo!$C16,Súmula!BH:BH)+SUMIF(Súmula!$J:$J,Resumo!$C16,Súmula!BS:BS)+SUMIF(Súmula!$S:$S,Resumo!$C16,Súmula!CD:CD)+SUMIF(Súmula!$AB:$AB,Resumo!$C16,Súmula!CO:CO)))</f>
        <v/>
      </c>
      <c r="K16" s="55" t="str">
        <f t="shared" si="3"/>
        <v/>
      </c>
      <c r="L16" s="55"/>
      <c r="N16" s="55" t="str">
        <f t="shared" si="1"/>
        <v/>
      </c>
    </row>
    <row r="17" spans="1:14" ht="18.95" customHeight="1" x14ac:dyDescent="0.2">
      <c r="A17" s="55" t="str">
        <f>Súmula!A29</f>
        <v>R6</v>
      </c>
      <c r="B17" s="67" t="str">
        <f>IF(C17="","",Súmula!L29)</f>
        <v/>
      </c>
      <c r="C17" s="66" t="str">
        <f>IF(Súmula!B29="","",Súmula!B29)</f>
        <v/>
      </c>
      <c r="D17" s="55" t="str">
        <f t="shared" si="2"/>
        <v/>
      </c>
      <c r="E17" s="84" t="str">
        <f t="shared" si="0"/>
        <v/>
      </c>
      <c r="F17" s="55" t="str">
        <f>IF(C17="","",(SUMIF(Súmula!$A:$A,Resumo!$C17,Súmula!BD:BD)+SUMIF(Súmula!$J:$J,Resumo!$C17,Súmula!BO:BO)+SUMIF(Súmula!$S:$S,Resumo!$C17,Súmula!BZ:BZ)+SUMIF(Súmula!$AB:$AB,Resumo!$C17,Súmula!CK:CK)))</f>
        <v/>
      </c>
      <c r="G17" s="55" t="str">
        <f>IF(C17="","",(SUMIF(Súmula!$A:$A,Resumo!$C17,Súmula!BE:BE)+SUMIF(Súmula!$J:$J,Resumo!$C17,Súmula!BP:BP)+SUMIF(Súmula!$S:$S,Resumo!$C17,Súmula!CA:CA)+SUMIF(Súmula!$AB:$AB,Resumo!$C17,Súmula!CL:CL)))</f>
        <v/>
      </c>
      <c r="H17" s="55" t="str">
        <f>IF(C17="","",(SUMIF(Súmula!$A:$A,Resumo!$C17,Súmula!BF:BF)+SUMIF(Súmula!$J:$J,Resumo!$C17,Súmula!BQ:BQ)+SUMIF(Súmula!$S:$S,Resumo!$C17,Súmula!CB:CB)+SUMIF(Súmula!$AB:$AB,Resumo!$C17,Súmula!CM:CM)))</f>
        <v/>
      </c>
      <c r="I17" s="55" t="str">
        <f>IF(C17="","",(SUMIF(Súmula!$A:$A,Resumo!$C17,Súmula!BG:BG)+SUMIF(Súmula!$J:$J,Resumo!$C17,Súmula!BR:BR)+SUMIF(Súmula!$S:$S,Resumo!$C17,Súmula!CC:CC)+SUMIF(Súmula!$AB:$AB,Resumo!$C17,Súmula!CN:CN)))</f>
        <v/>
      </c>
      <c r="J17" s="55" t="str">
        <f>IF(C17="","",(SUMIF(Súmula!$A:$A,Resumo!$C17,Súmula!BH:BH)+SUMIF(Súmula!$J:$J,Resumo!$C17,Súmula!BS:BS)+SUMIF(Súmula!$S:$S,Resumo!$C17,Súmula!CD:CD)+SUMIF(Súmula!$AB:$AB,Resumo!$C17,Súmula!CO:CO)))</f>
        <v/>
      </c>
      <c r="K17" s="55" t="str">
        <f t="shared" si="3"/>
        <v/>
      </c>
      <c r="L17" s="55"/>
      <c r="N17" s="55" t="str">
        <f t="shared" si="1"/>
        <v/>
      </c>
    </row>
    <row r="18" spans="1:14" ht="18.95" customHeight="1" x14ac:dyDescent="0.2">
      <c r="A18" s="55" t="str">
        <f>Súmula!A30</f>
        <v>R7</v>
      </c>
      <c r="B18" s="67" t="str">
        <f>IF(C18="","",Súmula!L30)</f>
        <v/>
      </c>
      <c r="C18" s="66" t="str">
        <f>IF(Súmula!B30="","",Súmula!B30)</f>
        <v/>
      </c>
      <c r="D18" s="55" t="str">
        <f t="shared" si="2"/>
        <v/>
      </c>
      <c r="E18" s="84" t="str">
        <f t="shared" si="0"/>
        <v/>
      </c>
      <c r="F18" s="55" t="str">
        <f>IF(C18="","",(SUMIF(Súmula!$A:$A,Resumo!$C18,Súmula!BD:BD)+SUMIF(Súmula!$J:$J,Resumo!$C18,Súmula!BO:BO)+SUMIF(Súmula!$S:$S,Resumo!$C18,Súmula!BZ:BZ)+SUMIF(Súmula!$AB:$AB,Resumo!$C18,Súmula!CK:CK)))</f>
        <v/>
      </c>
      <c r="G18" s="55" t="str">
        <f>IF(C18="","",(SUMIF(Súmula!$A:$A,Resumo!$C18,Súmula!BE:BE)+SUMIF(Súmula!$J:$J,Resumo!$C18,Súmula!BP:BP)+SUMIF(Súmula!$S:$S,Resumo!$C18,Súmula!CA:CA)+SUMIF(Súmula!$AB:$AB,Resumo!$C18,Súmula!CL:CL)))</f>
        <v/>
      </c>
      <c r="H18" s="55" t="str">
        <f>IF(C18="","",(SUMIF(Súmula!$A:$A,Resumo!$C18,Súmula!BF:BF)+SUMIF(Súmula!$J:$J,Resumo!$C18,Súmula!BQ:BQ)+SUMIF(Súmula!$S:$S,Resumo!$C18,Súmula!CB:CB)+SUMIF(Súmula!$AB:$AB,Resumo!$C18,Súmula!CM:CM)))</f>
        <v/>
      </c>
      <c r="I18" s="55" t="str">
        <f>IF(C18="","",(SUMIF(Súmula!$A:$A,Resumo!$C18,Súmula!BG:BG)+SUMIF(Súmula!$J:$J,Resumo!$C18,Súmula!BR:BR)+SUMIF(Súmula!$S:$S,Resumo!$C18,Súmula!CC:CC)+SUMIF(Súmula!$AB:$AB,Resumo!$C18,Súmula!CN:CN)))</f>
        <v/>
      </c>
      <c r="J18" s="55" t="str">
        <f>IF(C18="","",(SUMIF(Súmula!$A:$A,Resumo!$C18,Súmula!BH:BH)+SUMIF(Súmula!$J:$J,Resumo!$C18,Súmula!BS:BS)+SUMIF(Súmula!$S:$S,Resumo!$C18,Súmula!CD:CD)+SUMIF(Súmula!$AB:$AB,Resumo!$C18,Súmula!CO:CO)))</f>
        <v/>
      </c>
      <c r="K18" s="55" t="str">
        <f t="shared" si="3"/>
        <v/>
      </c>
      <c r="L18" s="55"/>
      <c r="N18" s="55" t="str">
        <f t="shared" si="1"/>
        <v/>
      </c>
    </row>
    <row r="19" spans="1:14" ht="18.95" customHeight="1" x14ac:dyDescent="0.2">
      <c r="A19" s="55" t="str">
        <f>Súmula!A31</f>
        <v>R8</v>
      </c>
      <c r="B19" s="67" t="str">
        <f>IF(C19="","",Súmula!L31)</f>
        <v/>
      </c>
      <c r="C19" s="66" t="str">
        <f>IF(Súmula!B31="","",Súmula!B31)</f>
        <v/>
      </c>
      <c r="D19" s="55" t="str">
        <f t="shared" si="2"/>
        <v/>
      </c>
      <c r="E19" s="84" t="str">
        <f t="shared" si="0"/>
        <v/>
      </c>
      <c r="F19" s="55" t="str">
        <f>IF(C19="","",(SUMIF(Súmula!$A:$A,Resumo!$C19,Súmula!BD:BD)+SUMIF(Súmula!$J:$J,Resumo!$C19,Súmula!BO:BO)+SUMIF(Súmula!$S:$S,Resumo!$C19,Súmula!BZ:BZ)+SUMIF(Súmula!$AB:$AB,Resumo!$C19,Súmula!CK:CK)))</f>
        <v/>
      </c>
      <c r="G19" s="55" t="str">
        <f>IF(C19="","",(SUMIF(Súmula!$A:$A,Resumo!$C19,Súmula!BE:BE)+SUMIF(Súmula!$J:$J,Resumo!$C19,Súmula!BP:BP)+SUMIF(Súmula!$S:$S,Resumo!$C19,Súmula!CA:CA)+SUMIF(Súmula!$AB:$AB,Resumo!$C19,Súmula!CL:CL)))</f>
        <v/>
      </c>
      <c r="H19" s="55" t="str">
        <f>IF(C19="","",(SUMIF(Súmula!$A:$A,Resumo!$C19,Súmula!BF:BF)+SUMIF(Súmula!$J:$J,Resumo!$C19,Súmula!BQ:BQ)+SUMIF(Súmula!$S:$S,Resumo!$C19,Súmula!CB:CB)+SUMIF(Súmula!$AB:$AB,Resumo!$C19,Súmula!CM:CM)))</f>
        <v/>
      </c>
      <c r="I19" s="55" t="str">
        <f>IF(C19="","",(SUMIF(Súmula!$A:$A,Resumo!$C19,Súmula!BG:BG)+SUMIF(Súmula!$J:$J,Resumo!$C19,Súmula!BR:BR)+SUMIF(Súmula!$S:$S,Resumo!$C19,Súmula!CC:CC)+SUMIF(Súmula!$AB:$AB,Resumo!$C19,Súmula!CN:CN)))</f>
        <v/>
      </c>
      <c r="J19" s="55" t="str">
        <f>IF(C19="","",(SUMIF(Súmula!$A:$A,Resumo!$C19,Súmula!BH:BH)+SUMIF(Súmula!$J:$J,Resumo!$C19,Súmula!BS:BS)+SUMIF(Súmula!$S:$S,Resumo!$C19,Súmula!CD:CD)+SUMIF(Súmula!$AB:$AB,Resumo!$C19,Súmula!CO:CO)))</f>
        <v/>
      </c>
      <c r="K19" s="55" t="str">
        <f t="shared" si="3"/>
        <v/>
      </c>
      <c r="L19" s="55"/>
      <c r="N19" s="55" t="str">
        <f t="shared" si="1"/>
        <v/>
      </c>
    </row>
    <row r="20" spans="1:14" ht="18.95" customHeight="1" outlineLevel="1" x14ac:dyDescent="0.2">
      <c r="A20" s="55" t="str">
        <f>Súmula!A32</f>
        <v>R9</v>
      </c>
      <c r="B20" s="67" t="str">
        <f>IF(C20="","",Súmula!L32)</f>
        <v/>
      </c>
      <c r="C20" s="66" t="str">
        <f>IF(Súmula!B32="","",Súmula!B32)</f>
        <v/>
      </c>
      <c r="D20" s="55" t="str">
        <f t="shared" si="2"/>
        <v/>
      </c>
      <c r="E20" s="84" t="str">
        <f t="shared" si="0"/>
        <v/>
      </c>
      <c r="F20" s="55" t="str">
        <f>IF(C20="","",(SUMIF(Súmula!$A:$A,Resumo!$C20,Súmula!BD:BD)+SUMIF(Súmula!$J:$J,Resumo!$C20,Súmula!BO:BO)+SUMIF(Súmula!$S:$S,Resumo!$C20,Súmula!BZ:BZ)+SUMIF(Súmula!$AB:$AB,Resumo!$C20,Súmula!CK:CK)))</f>
        <v/>
      </c>
      <c r="G20" s="55" t="str">
        <f>IF(C20="","",(SUMIF(Súmula!$A:$A,Resumo!$C20,Súmula!BE:BE)+SUMIF(Súmula!$J:$J,Resumo!$C20,Súmula!BP:BP)+SUMIF(Súmula!$S:$S,Resumo!$C20,Súmula!CA:CA)+SUMIF(Súmula!$AB:$AB,Resumo!$C20,Súmula!CL:CL)))</f>
        <v/>
      </c>
      <c r="H20" s="55" t="str">
        <f>IF(C20="","",(SUMIF(Súmula!$A:$A,Resumo!$C20,Súmula!BF:BF)+SUMIF(Súmula!$J:$J,Resumo!$C20,Súmula!BQ:BQ)+SUMIF(Súmula!$S:$S,Resumo!$C20,Súmula!CB:CB)+SUMIF(Súmula!$AB:$AB,Resumo!$C20,Súmula!CM:CM)))</f>
        <v/>
      </c>
      <c r="I20" s="55" t="str">
        <f>IF(C20="","",(SUMIF(Súmula!$A:$A,Resumo!$C20,Súmula!BG:BG)+SUMIF(Súmula!$J:$J,Resumo!$C20,Súmula!BR:BR)+SUMIF(Súmula!$S:$S,Resumo!$C20,Súmula!CC:CC)+SUMIF(Súmula!$AB:$AB,Resumo!$C20,Súmula!CN:CN)))</f>
        <v/>
      </c>
      <c r="J20" s="55" t="str">
        <f>IF(C20="","",(SUMIF(Súmula!$A:$A,Resumo!$C20,Súmula!BH:BH)+SUMIF(Súmula!$J:$J,Resumo!$C20,Súmula!BS:BS)+SUMIF(Súmula!$S:$S,Resumo!$C20,Súmula!CD:CD)+SUMIF(Súmula!$AB:$AB,Resumo!$C20,Súmula!CO:CO)))</f>
        <v/>
      </c>
      <c r="K20" s="55" t="str">
        <f t="shared" si="3"/>
        <v/>
      </c>
      <c r="L20" s="55"/>
      <c r="N20" s="55" t="str">
        <f t="shared" si="1"/>
        <v/>
      </c>
    </row>
    <row r="21" spans="1:14" ht="18.95" customHeight="1" outlineLevel="1" x14ac:dyDescent="0.2">
      <c r="A21" s="55" t="str">
        <f>Súmula!A33</f>
        <v>R10</v>
      </c>
      <c r="B21" s="67" t="str">
        <f>IF(C21="","",Súmula!L33)</f>
        <v/>
      </c>
      <c r="C21" s="66" t="str">
        <f>IF(Súmula!B33="","",Súmula!B33)</f>
        <v/>
      </c>
      <c r="D21" s="55" t="str">
        <f t="shared" si="2"/>
        <v/>
      </c>
      <c r="E21" s="84" t="str">
        <f t="shared" si="0"/>
        <v/>
      </c>
      <c r="F21" s="55" t="str">
        <f>IF(C21="","",(SUMIF(Súmula!$A:$A,Resumo!$C21,Súmula!BD:BD)+SUMIF(Súmula!$J:$J,Resumo!$C21,Súmula!BO:BO)+SUMIF(Súmula!$S:$S,Resumo!$C21,Súmula!BZ:BZ)+SUMIF(Súmula!$AB:$AB,Resumo!$C21,Súmula!CK:CK)))</f>
        <v/>
      </c>
      <c r="G21" s="55" t="str">
        <f>IF(C21="","",(SUMIF(Súmula!$A:$A,Resumo!$C21,Súmula!BE:BE)+SUMIF(Súmula!$J:$J,Resumo!$C21,Súmula!BP:BP)+SUMIF(Súmula!$S:$S,Resumo!$C21,Súmula!CA:CA)+SUMIF(Súmula!$AB:$AB,Resumo!$C21,Súmula!CL:CL)))</f>
        <v/>
      </c>
      <c r="H21" s="55" t="str">
        <f>IF(C21="","",(SUMIF(Súmula!$A:$A,Resumo!$C21,Súmula!BF:BF)+SUMIF(Súmula!$J:$J,Resumo!$C21,Súmula!BQ:BQ)+SUMIF(Súmula!$S:$S,Resumo!$C21,Súmula!CB:CB)+SUMIF(Súmula!$AB:$AB,Resumo!$C21,Súmula!CM:CM)))</f>
        <v/>
      </c>
      <c r="I21" s="55" t="str">
        <f>IF(C21="","",(SUMIF(Súmula!$A:$A,Resumo!$C21,Súmula!BG:BG)+SUMIF(Súmula!$J:$J,Resumo!$C21,Súmula!BR:BR)+SUMIF(Súmula!$S:$S,Resumo!$C21,Súmula!CC:CC)+SUMIF(Súmula!$AB:$AB,Resumo!$C21,Súmula!CN:CN)))</f>
        <v/>
      </c>
      <c r="J21" s="55" t="str">
        <f>IF(C21="","",(SUMIF(Súmula!$A:$A,Resumo!$C21,Súmula!BH:BH)+SUMIF(Súmula!$J:$J,Resumo!$C21,Súmula!BS:BS)+SUMIF(Súmula!$S:$S,Resumo!$C21,Súmula!CD:CD)+SUMIF(Súmula!$AB:$AB,Resumo!$C21,Súmula!CO:CO)))</f>
        <v/>
      </c>
      <c r="K21" s="55" t="str">
        <f t="shared" si="3"/>
        <v/>
      </c>
      <c r="L21" s="55"/>
      <c r="N21" s="55" t="str">
        <f t="shared" si="1"/>
        <v/>
      </c>
    </row>
    <row r="22" spans="1:14" ht="18.95" customHeight="1" outlineLevel="1" x14ac:dyDescent="0.2">
      <c r="A22" s="55" t="str">
        <f>Súmula!A34</f>
        <v>R11</v>
      </c>
      <c r="B22" s="67" t="str">
        <f>IF(C22="","",Súmula!L34)</f>
        <v/>
      </c>
      <c r="C22" s="66" t="str">
        <f>IF(Súmula!B34="","",Súmula!B34)</f>
        <v/>
      </c>
      <c r="D22" s="55" t="str">
        <f t="shared" si="2"/>
        <v/>
      </c>
      <c r="E22" s="84" t="str">
        <f t="shared" si="0"/>
        <v/>
      </c>
      <c r="F22" s="55" t="str">
        <f>IF(C22="","",(SUMIF(Súmula!$A:$A,Resumo!$C22,Súmula!BD:BD)+SUMIF(Súmula!$J:$J,Resumo!$C22,Súmula!BO:BO)+SUMIF(Súmula!$S:$S,Resumo!$C22,Súmula!BZ:BZ)+SUMIF(Súmula!$AB:$AB,Resumo!$C22,Súmula!CK:CK)))</f>
        <v/>
      </c>
      <c r="G22" s="55" t="str">
        <f>IF(C22="","",(SUMIF(Súmula!$A:$A,Resumo!$C22,Súmula!BE:BE)+SUMIF(Súmula!$J:$J,Resumo!$C22,Súmula!BP:BP)+SUMIF(Súmula!$S:$S,Resumo!$C22,Súmula!CA:CA)+SUMIF(Súmula!$AB:$AB,Resumo!$C22,Súmula!CL:CL)))</f>
        <v/>
      </c>
      <c r="H22" s="55" t="str">
        <f>IF(C22="","",(SUMIF(Súmula!$A:$A,Resumo!$C22,Súmula!BF:BF)+SUMIF(Súmula!$J:$J,Resumo!$C22,Súmula!BQ:BQ)+SUMIF(Súmula!$S:$S,Resumo!$C22,Súmula!CB:CB)+SUMIF(Súmula!$AB:$AB,Resumo!$C22,Súmula!CM:CM)))</f>
        <v/>
      </c>
      <c r="I22" s="55" t="str">
        <f>IF(C22="","",(SUMIF(Súmula!$A:$A,Resumo!$C22,Súmula!BG:BG)+SUMIF(Súmula!$J:$J,Resumo!$C22,Súmula!BR:BR)+SUMIF(Súmula!$S:$S,Resumo!$C22,Súmula!CC:CC)+SUMIF(Súmula!$AB:$AB,Resumo!$C22,Súmula!CN:CN)))</f>
        <v/>
      </c>
      <c r="J22" s="55" t="str">
        <f>IF(C22="","",(SUMIF(Súmula!$A:$A,Resumo!$C22,Súmula!BH:BH)+SUMIF(Súmula!$J:$J,Resumo!$C22,Súmula!BS:BS)+SUMIF(Súmula!$S:$S,Resumo!$C22,Súmula!CD:CD)+SUMIF(Súmula!$AB:$AB,Resumo!$C22,Súmula!CO:CO)))</f>
        <v/>
      </c>
      <c r="K22" s="55" t="str">
        <f t="shared" si="3"/>
        <v/>
      </c>
      <c r="L22" s="55"/>
      <c r="N22" s="55" t="str">
        <f t="shared" si="1"/>
        <v/>
      </c>
    </row>
    <row r="23" spans="1:14" ht="18.95" customHeight="1" outlineLevel="1" x14ac:dyDescent="0.2">
      <c r="A23" s="55" t="str">
        <f>Súmula!A35</f>
        <v>R12</v>
      </c>
      <c r="B23" s="67" t="str">
        <f>IF(C23="","",Súmula!L35)</f>
        <v/>
      </c>
      <c r="C23" s="66" t="str">
        <f>IF(Súmula!B35="","",Súmula!B35)</f>
        <v/>
      </c>
      <c r="D23" s="55" t="str">
        <f t="shared" si="2"/>
        <v/>
      </c>
      <c r="E23" s="84" t="str">
        <f t="shared" si="0"/>
        <v/>
      </c>
      <c r="F23" s="55" t="str">
        <f>IF(C23="","",(SUMIF(Súmula!$A:$A,Resumo!$C23,Súmula!BD:BD)+SUMIF(Súmula!$J:$J,Resumo!$C23,Súmula!BO:BO)+SUMIF(Súmula!$S:$S,Resumo!$C23,Súmula!BZ:BZ)+SUMIF(Súmula!$AB:$AB,Resumo!$C23,Súmula!CK:CK)))</f>
        <v/>
      </c>
      <c r="G23" s="55" t="str">
        <f>IF(C23="","",(SUMIF(Súmula!$A:$A,Resumo!$C23,Súmula!BE:BE)+SUMIF(Súmula!$J:$J,Resumo!$C23,Súmula!BP:BP)+SUMIF(Súmula!$S:$S,Resumo!$C23,Súmula!CA:CA)+SUMIF(Súmula!$AB:$AB,Resumo!$C23,Súmula!CL:CL)))</f>
        <v/>
      </c>
      <c r="H23" s="55" t="str">
        <f>IF(C23="","",(SUMIF(Súmula!$A:$A,Resumo!$C23,Súmula!BF:BF)+SUMIF(Súmula!$J:$J,Resumo!$C23,Súmula!BQ:BQ)+SUMIF(Súmula!$S:$S,Resumo!$C23,Súmula!CB:CB)+SUMIF(Súmula!$AB:$AB,Resumo!$C23,Súmula!CM:CM)))</f>
        <v/>
      </c>
      <c r="I23" s="55" t="str">
        <f>IF(C23="","",(SUMIF(Súmula!$A:$A,Resumo!$C23,Súmula!BG:BG)+SUMIF(Súmula!$J:$J,Resumo!$C23,Súmula!BR:BR)+SUMIF(Súmula!$S:$S,Resumo!$C23,Súmula!CC:CC)+SUMIF(Súmula!$AB:$AB,Resumo!$C23,Súmula!CN:CN)))</f>
        <v/>
      </c>
      <c r="J23" s="55" t="str">
        <f>IF(C23="","",(SUMIF(Súmula!$A:$A,Resumo!$C23,Súmula!BH:BH)+SUMIF(Súmula!$J:$J,Resumo!$C23,Súmula!BS:BS)+SUMIF(Súmula!$S:$S,Resumo!$C23,Súmula!CD:CD)+SUMIF(Súmula!$AB:$AB,Resumo!$C23,Súmula!CO:CO)))</f>
        <v/>
      </c>
      <c r="K23" s="55" t="str">
        <f t="shared" si="3"/>
        <v/>
      </c>
      <c r="L23" s="55"/>
      <c r="N23" s="55" t="str">
        <f t="shared" si="1"/>
        <v/>
      </c>
    </row>
    <row r="24" spans="1:14" ht="18.95" customHeight="1" outlineLevel="1" x14ac:dyDescent="0.2">
      <c r="A24" s="55" t="str">
        <f>Súmula!A36</f>
        <v>R13</v>
      </c>
      <c r="B24" s="67" t="str">
        <f>IF(C24="","",Súmula!L36)</f>
        <v/>
      </c>
      <c r="C24" s="66" t="str">
        <f>IF(Súmula!B36="","",Súmula!B36)</f>
        <v/>
      </c>
      <c r="D24" s="55" t="str">
        <f t="shared" si="2"/>
        <v/>
      </c>
      <c r="E24" s="84" t="str">
        <f t="shared" si="0"/>
        <v/>
      </c>
      <c r="F24" s="55" t="str">
        <f>IF(C24="","",(SUMIF(Súmula!$A:$A,Resumo!$C24,Súmula!BD:BD)+SUMIF(Súmula!$J:$J,Resumo!$C24,Súmula!BO:BO)+SUMIF(Súmula!$S:$S,Resumo!$C24,Súmula!BZ:BZ)+SUMIF(Súmula!$AB:$AB,Resumo!$C24,Súmula!CK:CK)))</f>
        <v/>
      </c>
      <c r="G24" s="55" t="str">
        <f>IF(C24="","",(SUMIF(Súmula!$A:$A,Resumo!$C24,Súmula!BE:BE)+SUMIF(Súmula!$J:$J,Resumo!$C24,Súmula!BP:BP)+SUMIF(Súmula!$S:$S,Resumo!$C24,Súmula!CA:CA)+SUMIF(Súmula!$AB:$AB,Resumo!$C24,Súmula!CL:CL)))</f>
        <v/>
      </c>
      <c r="H24" s="55" t="str">
        <f>IF(C24="","",(SUMIF(Súmula!$A:$A,Resumo!$C24,Súmula!BF:BF)+SUMIF(Súmula!$J:$J,Resumo!$C24,Súmula!BQ:BQ)+SUMIF(Súmula!$S:$S,Resumo!$C24,Súmula!CB:CB)+SUMIF(Súmula!$AB:$AB,Resumo!$C24,Súmula!CM:CM)))</f>
        <v/>
      </c>
      <c r="I24" s="55" t="str">
        <f>IF(C24="","",(SUMIF(Súmula!$A:$A,Resumo!$C24,Súmula!BG:BG)+SUMIF(Súmula!$J:$J,Resumo!$C24,Súmula!BR:BR)+SUMIF(Súmula!$S:$S,Resumo!$C24,Súmula!CC:CC)+SUMIF(Súmula!$AB:$AB,Resumo!$C24,Súmula!CN:CN)))</f>
        <v/>
      </c>
      <c r="J24" s="55" t="str">
        <f>IF(C24="","",(SUMIF(Súmula!$A:$A,Resumo!$C24,Súmula!BH:BH)+SUMIF(Súmula!$J:$J,Resumo!$C24,Súmula!BS:BS)+SUMIF(Súmula!$S:$S,Resumo!$C24,Súmula!CD:CD)+SUMIF(Súmula!$AB:$AB,Resumo!$C24,Súmula!CO:CO)))</f>
        <v/>
      </c>
      <c r="K24" s="55" t="str">
        <f t="shared" si="3"/>
        <v/>
      </c>
      <c r="L24" s="55"/>
      <c r="N24" s="55" t="str">
        <f t="shared" si="1"/>
        <v/>
      </c>
    </row>
    <row r="25" spans="1:14" ht="18.95" customHeight="1" outlineLevel="1" x14ac:dyDescent="0.2">
      <c r="A25" s="55" t="str">
        <f>Súmula!A37</f>
        <v>R14</v>
      </c>
      <c r="B25" s="67" t="str">
        <f>IF(C25="","",Súmula!L37)</f>
        <v/>
      </c>
      <c r="C25" s="66" t="str">
        <f>IF(Súmula!B37="","",Súmula!B37)</f>
        <v/>
      </c>
      <c r="D25" s="55" t="str">
        <f t="shared" si="2"/>
        <v/>
      </c>
      <c r="E25" s="84" t="str">
        <f t="shared" si="0"/>
        <v/>
      </c>
      <c r="F25" s="55" t="str">
        <f>IF(C25="","",(SUMIF(Súmula!$A:$A,Resumo!$C25,Súmula!BD:BD)+SUMIF(Súmula!$J:$J,Resumo!$C25,Súmula!BO:BO)+SUMIF(Súmula!$S:$S,Resumo!$C25,Súmula!BZ:BZ)+SUMIF(Súmula!$AB:$AB,Resumo!$C25,Súmula!CK:CK)))</f>
        <v/>
      </c>
      <c r="G25" s="55" t="str">
        <f>IF(C25="","",(SUMIF(Súmula!$A:$A,Resumo!$C25,Súmula!BE:BE)+SUMIF(Súmula!$J:$J,Resumo!$C25,Súmula!BP:BP)+SUMIF(Súmula!$S:$S,Resumo!$C25,Súmula!CA:CA)+SUMIF(Súmula!$AB:$AB,Resumo!$C25,Súmula!CL:CL)))</f>
        <v/>
      </c>
      <c r="H25" s="55" t="str">
        <f>IF(C25="","",(SUMIF(Súmula!$A:$A,Resumo!$C25,Súmula!BF:BF)+SUMIF(Súmula!$J:$J,Resumo!$C25,Súmula!BQ:BQ)+SUMIF(Súmula!$S:$S,Resumo!$C25,Súmula!CB:CB)+SUMIF(Súmula!$AB:$AB,Resumo!$C25,Súmula!CM:CM)))</f>
        <v/>
      </c>
      <c r="I25" s="55" t="str">
        <f>IF(C25="","",(SUMIF(Súmula!$A:$A,Resumo!$C25,Súmula!BG:BG)+SUMIF(Súmula!$J:$J,Resumo!$C25,Súmula!BR:BR)+SUMIF(Súmula!$S:$S,Resumo!$C25,Súmula!CC:CC)+SUMIF(Súmula!$AB:$AB,Resumo!$C25,Súmula!CN:CN)))</f>
        <v/>
      </c>
      <c r="J25" s="55" t="str">
        <f>IF(C25="","",(SUMIF(Súmula!$A:$A,Resumo!$C25,Súmula!BH:BH)+SUMIF(Súmula!$J:$J,Resumo!$C25,Súmula!BS:BS)+SUMIF(Súmula!$S:$S,Resumo!$C25,Súmula!CD:CD)+SUMIF(Súmula!$AB:$AB,Resumo!$C25,Súmula!CO:CO)))</f>
        <v/>
      </c>
      <c r="K25" s="55" t="str">
        <f t="shared" si="3"/>
        <v/>
      </c>
      <c r="L25" s="55"/>
      <c r="N25" s="55" t="str">
        <f t="shared" si="1"/>
        <v/>
      </c>
    </row>
    <row r="26" spans="1:14" ht="18.95" customHeight="1" outlineLevel="1" x14ac:dyDescent="0.2">
      <c r="A26" s="55" t="str">
        <f>Súmula!A38</f>
        <v>R15</v>
      </c>
      <c r="B26" s="67" t="str">
        <f>IF(C26="","",Súmula!L38)</f>
        <v/>
      </c>
      <c r="C26" s="66" t="str">
        <f>IF(Súmula!B38="","",Súmula!B38)</f>
        <v/>
      </c>
      <c r="D26" s="55" t="str">
        <f t="shared" si="2"/>
        <v/>
      </c>
      <c r="E26" s="84" t="str">
        <f t="shared" si="0"/>
        <v/>
      </c>
      <c r="F26" s="55" t="str">
        <f>IF(C26="","",(SUMIF(Súmula!$A:$A,Resumo!$C26,Súmula!BD:BD)+SUMIF(Súmula!$J:$J,Resumo!$C26,Súmula!BO:BO)+SUMIF(Súmula!$S:$S,Resumo!$C26,Súmula!BZ:BZ)+SUMIF(Súmula!$AB:$AB,Resumo!$C26,Súmula!CK:CK)))</f>
        <v/>
      </c>
      <c r="G26" s="55" t="str">
        <f>IF(C26="","",(SUMIF(Súmula!$A:$A,Resumo!$C26,Súmula!BE:BE)+SUMIF(Súmula!$J:$J,Resumo!$C26,Súmula!BP:BP)+SUMIF(Súmula!$S:$S,Resumo!$C26,Súmula!CA:CA)+SUMIF(Súmula!$AB:$AB,Resumo!$C26,Súmula!CL:CL)))</f>
        <v/>
      </c>
      <c r="H26" s="55" t="str">
        <f>IF(C26="","",(SUMIF(Súmula!$A:$A,Resumo!$C26,Súmula!BF:BF)+SUMIF(Súmula!$J:$J,Resumo!$C26,Súmula!BQ:BQ)+SUMIF(Súmula!$S:$S,Resumo!$C26,Súmula!CB:CB)+SUMIF(Súmula!$AB:$AB,Resumo!$C26,Súmula!CM:CM)))</f>
        <v/>
      </c>
      <c r="I26" s="55" t="str">
        <f>IF(C26="","",(SUMIF(Súmula!$A:$A,Resumo!$C26,Súmula!BG:BG)+SUMIF(Súmula!$J:$J,Resumo!$C26,Súmula!BR:BR)+SUMIF(Súmula!$S:$S,Resumo!$C26,Súmula!CC:CC)+SUMIF(Súmula!$AB:$AB,Resumo!$C26,Súmula!CN:CN)))</f>
        <v/>
      </c>
      <c r="J26" s="55" t="str">
        <f>IF(C26="","",(SUMIF(Súmula!$A:$A,Resumo!$C26,Súmula!BH:BH)+SUMIF(Súmula!$J:$J,Resumo!$C26,Súmula!BS:BS)+SUMIF(Súmula!$S:$S,Resumo!$C26,Súmula!CD:CD)+SUMIF(Súmula!$AB:$AB,Resumo!$C26,Súmula!CO:CO)))</f>
        <v/>
      </c>
      <c r="K26" s="55" t="str">
        <f t="shared" si="3"/>
        <v/>
      </c>
      <c r="L26" s="55"/>
      <c r="N26" s="55" t="str">
        <f t="shared" si="1"/>
        <v/>
      </c>
    </row>
    <row r="27" spans="1:14" ht="18.95" customHeight="1" x14ac:dyDescent="0.2">
      <c r="A27" s="87" t="s">
        <v>63</v>
      </c>
      <c r="B27" s="81"/>
      <c r="C27" s="82"/>
      <c r="D27" s="83">
        <f t="shared" ref="D27:K27" si="4">SUM(D8:D26)</f>
        <v>0</v>
      </c>
      <c r="E27" s="85">
        <f t="shared" si="4"/>
        <v>0</v>
      </c>
      <c r="F27" s="83">
        <f t="shared" si="4"/>
        <v>0</v>
      </c>
      <c r="G27" s="83">
        <f t="shared" si="4"/>
        <v>0</v>
      </c>
      <c r="H27" s="83">
        <f t="shared" si="4"/>
        <v>0</v>
      </c>
      <c r="I27" s="83">
        <f t="shared" si="4"/>
        <v>0</v>
      </c>
      <c r="J27" s="83">
        <f t="shared" si="4"/>
        <v>0</v>
      </c>
      <c r="K27" s="83">
        <f t="shared" si="4"/>
        <v>0</v>
      </c>
      <c r="L27" s="83"/>
    </row>
    <row r="28" spans="1:14" ht="19.5" customHeight="1" x14ac:dyDescent="0.2">
      <c r="A28" s="65"/>
      <c r="B28" s="68"/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spans="1:14" ht="18" customHeight="1" x14ac:dyDescent="0.2">
      <c r="A29" s="79" t="s">
        <v>44</v>
      </c>
      <c r="B29" s="80" t="s">
        <v>45</v>
      </c>
      <c r="C29" s="79" t="s">
        <v>46</v>
      </c>
      <c r="D29" s="79" t="s">
        <v>47</v>
      </c>
      <c r="E29" s="79" t="s">
        <v>51</v>
      </c>
      <c r="F29" s="79" t="s">
        <v>48</v>
      </c>
      <c r="G29" s="79" t="s">
        <v>49</v>
      </c>
      <c r="H29" s="79" t="s">
        <v>50</v>
      </c>
      <c r="I29" s="79" t="s">
        <v>56</v>
      </c>
      <c r="J29" s="79" t="s">
        <v>57</v>
      </c>
      <c r="K29" s="79" t="s">
        <v>58</v>
      </c>
      <c r="L29" s="79" t="s">
        <v>59</v>
      </c>
      <c r="N29" s="79" t="s">
        <v>78</v>
      </c>
    </row>
    <row r="30" spans="1:14" ht="18.95" customHeight="1" x14ac:dyDescent="0.2">
      <c r="A30" s="55">
        <f>Súmula!O20</f>
        <v>1</v>
      </c>
      <c r="B30" s="67" t="str">
        <f>IF(C30="","",Súmula!Z20)</f>
        <v/>
      </c>
      <c r="C30" s="66" t="str">
        <f>IF(Súmula!P20="","",Súmula!P20)</f>
        <v/>
      </c>
      <c r="D30" s="55" t="str">
        <f>IF(C30="","",SUM(F30:H30))</f>
        <v/>
      </c>
      <c r="E30" s="84" t="str">
        <f t="shared" ref="E30:E48" si="5">IF(C30="","",(F30*2)+G30)</f>
        <v/>
      </c>
      <c r="F30" s="55" t="str">
        <f>IF(C30="","",(SUMIF(Súmula!$I:$I,Resumo!$C30,Súmula!BI:BI)+SUMIF(Súmula!$R:$R,Resumo!$C30,Súmula!BT:BT)+SUMIF(Súmula!$AA:$AA,Resumo!$C30,Súmula!CE:CE)+SUMIF(Súmula!$AJ:$AJ,Resumo!$C30,Súmula!CP:CP)))</f>
        <v/>
      </c>
      <c r="G30" s="55" t="str">
        <f>IF(C30="","",(SUMIF(Súmula!$I:$I,Resumo!$C30,Súmula!BJ:BJ)+SUMIF(Súmula!$R:$R,Resumo!$C30,Súmula!BU:BU)+SUMIF(Súmula!$AA:$AA,Resumo!$C30,Súmula!CF:CF)+SUMIF(Súmula!$AJ:$AJ,Resumo!$C30,Súmula!CQ:CQ)))</f>
        <v/>
      </c>
      <c r="H30" s="55" t="str">
        <f>IF(C30="","",(SUMIF(Súmula!$I:$I,Resumo!$C30,Súmula!BK:BK)+SUMIF(Súmula!$R:$R,Resumo!$C30,Súmula!BV:BV)+SUMIF(Súmula!$AA:$AA,Resumo!$C30,Súmula!CG:CG)+SUMIF(Súmula!$AJ:$AJ,Resumo!$C30,Súmula!CR:CR)))</f>
        <v/>
      </c>
      <c r="I30" s="55" t="str">
        <f>IF(C30="","",(SUMIF(Súmula!$I:$I,Resumo!$C30,Súmula!BL:BL)+SUMIF(Súmula!$R:$R,Resumo!$C30,Súmula!BW:BW)+SUMIF(Súmula!$AA:$AA,Resumo!$C30,Súmula!CH:CH)+SUMIF(Súmula!$AJ:$AJ,Resumo!$C30,Súmula!CS:CS)))</f>
        <v/>
      </c>
      <c r="J30" s="55" t="str">
        <f>IF(C30="","",(SUMIF(Súmula!$I:$I,Resumo!$C30,Súmula!BM:BM)+SUMIF(Súmula!$R:$R,Resumo!$C30,Súmula!BX:BX)+SUMIF(Súmula!$AA:$AA,Resumo!$C30,Súmula!CI:CI)+SUMIF(Súmula!$AJ:$AJ,Resumo!$C30,Súmula!CT:CT)))</f>
        <v/>
      </c>
      <c r="K30" s="55" t="str">
        <f>IF(C30="","",I30-J30)</f>
        <v/>
      </c>
      <c r="L30" s="55"/>
      <c r="N30" s="55" t="str">
        <f t="shared" ref="N30:N48" si="6">IF(N31="",IF(C30="","",PROPER(C30)&amp;" "&amp;E30&amp;"/"&amp;D30*2),IF(C30="","",PROPER(C30)&amp;" "&amp;E30&amp;"/"&amp;D30*2&amp;","))</f>
        <v/>
      </c>
    </row>
    <row r="31" spans="1:14" ht="18.95" customHeight="1" x14ac:dyDescent="0.2">
      <c r="A31" s="55">
        <f>Súmula!O21</f>
        <v>2</v>
      </c>
      <c r="B31" s="67" t="str">
        <f>IF(C31="","",Súmula!Z21)</f>
        <v/>
      </c>
      <c r="C31" s="66" t="str">
        <f>IF(Súmula!P21="","",Súmula!P21)</f>
        <v/>
      </c>
      <c r="D31" s="55" t="str">
        <f>IF(C31="","",SUM(F31:H31))</f>
        <v/>
      </c>
      <c r="E31" s="84" t="str">
        <f t="shared" si="5"/>
        <v/>
      </c>
      <c r="F31" s="55" t="str">
        <f>IF(C31="","",(SUMIF(Súmula!$I:$I,Resumo!$C31,Súmula!BI:BI)+SUMIF(Súmula!$R:$R,Resumo!$C31,Súmula!BT:BT)+SUMIF(Súmula!$AA:$AA,Resumo!$C31,Súmula!CE:CE)+SUMIF(Súmula!$AJ:$AJ,Resumo!$C31,Súmula!CP:CP)))</f>
        <v/>
      </c>
      <c r="G31" s="55" t="str">
        <f>IF(C31="","",(SUMIF(Súmula!$I:$I,Resumo!$C31,Súmula!BJ:BJ)+SUMIF(Súmula!$R:$R,Resumo!$C31,Súmula!BU:BU)+SUMIF(Súmula!$AA:$AA,Resumo!$C31,Súmula!CF:CF)+SUMIF(Súmula!$AJ:$AJ,Resumo!$C31,Súmula!CQ:CQ)))</f>
        <v/>
      </c>
      <c r="H31" s="55" t="str">
        <f>IF(C31="","",(SUMIF(Súmula!$I:$I,Resumo!$C31,Súmula!BK:BK)+SUMIF(Súmula!$R:$R,Resumo!$C31,Súmula!BV:BV)+SUMIF(Súmula!$AA:$AA,Resumo!$C31,Súmula!CG:CG)+SUMIF(Súmula!$AJ:$AJ,Resumo!$C31,Súmula!CR:CR)))</f>
        <v/>
      </c>
      <c r="I31" s="55" t="str">
        <f>IF(C31="","",(SUMIF(Súmula!$I:$I,Resumo!$C31,Súmula!BL:BL)+SUMIF(Súmula!$R:$R,Resumo!$C31,Súmula!BW:BW)+SUMIF(Súmula!$AA:$AA,Resumo!$C31,Súmula!CH:CH)+SUMIF(Súmula!$AJ:$AJ,Resumo!$C31,Súmula!CS:CS)))</f>
        <v/>
      </c>
      <c r="J31" s="55" t="str">
        <f>IF(C31="","",(SUMIF(Súmula!$I:$I,Resumo!$C31,Súmula!BM:BM)+SUMIF(Súmula!$R:$R,Resumo!$C31,Súmula!BX:BX)+SUMIF(Súmula!$AA:$AA,Resumo!$C31,Súmula!CI:CI)+SUMIF(Súmula!$AJ:$AJ,Resumo!$C31,Súmula!CT:CT)))</f>
        <v/>
      </c>
      <c r="K31" s="55" t="str">
        <f>IF(C31="","",I31-J31)</f>
        <v/>
      </c>
      <c r="L31" s="55"/>
      <c r="N31" s="55" t="str">
        <f t="shared" si="6"/>
        <v/>
      </c>
    </row>
    <row r="32" spans="1:14" ht="18.95" customHeight="1" x14ac:dyDescent="0.2">
      <c r="A32" s="55">
        <f>Súmula!O22</f>
        <v>3</v>
      </c>
      <c r="B32" s="67" t="str">
        <f>IF(C32="","",Súmula!Z22)</f>
        <v/>
      </c>
      <c r="C32" s="66" t="str">
        <f>IF(Súmula!P22="","",Súmula!P22)</f>
        <v/>
      </c>
      <c r="D32" s="55" t="str">
        <f t="shared" ref="D32:D48" si="7">IF(C32="","",SUM(F32:H32))</f>
        <v/>
      </c>
      <c r="E32" s="84" t="str">
        <f t="shared" si="5"/>
        <v/>
      </c>
      <c r="F32" s="55" t="str">
        <f>IF(C32="","",(SUMIF(Súmula!$I:$I,Resumo!$C32,Súmula!BI:BI)+SUMIF(Súmula!$R:$R,Resumo!$C32,Súmula!BT:BT)+SUMIF(Súmula!$AA:$AA,Resumo!$C32,Súmula!CE:CE)+SUMIF(Súmula!$AJ:$AJ,Resumo!$C32,Súmula!CP:CP)))</f>
        <v/>
      </c>
      <c r="G32" s="55" t="str">
        <f>IF(C32="","",(SUMIF(Súmula!$I:$I,Resumo!$C32,Súmula!BJ:BJ)+SUMIF(Súmula!$R:$R,Resumo!$C32,Súmula!BU:BU)+SUMIF(Súmula!$AA:$AA,Resumo!$C32,Súmula!CF:CF)+SUMIF(Súmula!$AJ:$AJ,Resumo!$C32,Súmula!CQ:CQ)))</f>
        <v/>
      </c>
      <c r="H32" s="55" t="str">
        <f>IF(C32="","",(SUMIF(Súmula!$I:$I,Resumo!$C32,Súmula!BK:BK)+SUMIF(Súmula!$R:$R,Resumo!$C32,Súmula!BV:BV)+SUMIF(Súmula!$AA:$AA,Resumo!$C32,Súmula!CG:CG)+SUMIF(Súmula!$AJ:$AJ,Resumo!$C32,Súmula!CR:CR)))</f>
        <v/>
      </c>
      <c r="I32" s="55" t="str">
        <f>IF(C32="","",(SUMIF(Súmula!$I:$I,Resumo!$C32,Súmula!BL:BL)+SUMIF(Súmula!$R:$R,Resumo!$C32,Súmula!BW:BW)+SUMIF(Súmula!$AA:$AA,Resumo!$C32,Súmula!CH:CH)+SUMIF(Súmula!$AJ:$AJ,Resumo!$C32,Súmula!CS:CS)))</f>
        <v/>
      </c>
      <c r="J32" s="55" t="str">
        <f>IF(C32="","",(SUMIF(Súmula!$I:$I,Resumo!$C32,Súmula!BM:BM)+SUMIF(Súmula!$R:$R,Resumo!$C32,Súmula!BX:BX)+SUMIF(Súmula!$AA:$AA,Resumo!$C32,Súmula!CI:CI)+SUMIF(Súmula!$AJ:$AJ,Resumo!$C32,Súmula!CT:CT)))</f>
        <v/>
      </c>
      <c r="K32" s="55" t="str">
        <f t="shared" ref="K32:K48" si="8">IF(C32="","",I32-J32)</f>
        <v/>
      </c>
      <c r="L32" s="55"/>
      <c r="N32" s="55" t="str">
        <f t="shared" si="6"/>
        <v/>
      </c>
    </row>
    <row r="33" spans="1:14" ht="18.95" customHeight="1" x14ac:dyDescent="0.2">
      <c r="A33" s="55">
        <f>Súmula!O23</f>
        <v>4</v>
      </c>
      <c r="B33" s="67" t="str">
        <f>IF(C33="","",Súmula!Z23)</f>
        <v/>
      </c>
      <c r="C33" s="66" t="str">
        <f>IF(Súmula!P23="","",Súmula!P23)</f>
        <v/>
      </c>
      <c r="D33" s="55" t="str">
        <f t="shared" si="7"/>
        <v/>
      </c>
      <c r="E33" s="84" t="str">
        <f t="shared" si="5"/>
        <v/>
      </c>
      <c r="F33" s="55" t="str">
        <f>IF(C33="","",(SUMIF(Súmula!$I:$I,Resumo!$C33,Súmula!BI:BI)+SUMIF(Súmula!$R:$R,Resumo!$C33,Súmula!BT:BT)+SUMIF(Súmula!$AA:$AA,Resumo!$C33,Súmula!CE:CE)+SUMIF(Súmula!$AJ:$AJ,Resumo!$C33,Súmula!CP:CP)))</f>
        <v/>
      </c>
      <c r="G33" s="55" t="str">
        <f>IF(C33="","",(SUMIF(Súmula!$I:$I,Resumo!$C33,Súmula!BJ:BJ)+SUMIF(Súmula!$R:$R,Resumo!$C33,Súmula!BU:BU)+SUMIF(Súmula!$AA:$AA,Resumo!$C33,Súmula!CF:CF)+SUMIF(Súmula!$AJ:$AJ,Resumo!$C33,Súmula!CQ:CQ)))</f>
        <v/>
      </c>
      <c r="H33" s="55" t="str">
        <f>IF(C33="","",(SUMIF(Súmula!$I:$I,Resumo!$C33,Súmula!BK:BK)+SUMIF(Súmula!$R:$R,Resumo!$C33,Súmula!BV:BV)+SUMIF(Súmula!$AA:$AA,Resumo!$C33,Súmula!CG:CG)+SUMIF(Súmula!$AJ:$AJ,Resumo!$C33,Súmula!CR:CR)))</f>
        <v/>
      </c>
      <c r="I33" s="55" t="str">
        <f>IF(C33="","",(SUMIF(Súmula!$I:$I,Resumo!$C33,Súmula!BL:BL)+SUMIF(Súmula!$R:$R,Resumo!$C33,Súmula!BW:BW)+SUMIF(Súmula!$AA:$AA,Resumo!$C33,Súmula!CH:CH)+SUMIF(Súmula!$AJ:$AJ,Resumo!$C33,Súmula!CS:CS)))</f>
        <v/>
      </c>
      <c r="J33" s="55" t="str">
        <f>IF(C33="","",(SUMIF(Súmula!$I:$I,Resumo!$C33,Súmula!BM:BM)+SUMIF(Súmula!$R:$R,Resumo!$C33,Súmula!BX:BX)+SUMIF(Súmula!$AA:$AA,Resumo!$C33,Súmula!CI:CI)+SUMIF(Súmula!$AJ:$AJ,Resumo!$C33,Súmula!CT:CT)))</f>
        <v/>
      </c>
      <c r="K33" s="55" t="str">
        <f t="shared" si="8"/>
        <v/>
      </c>
      <c r="L33" s="55"/>
      <c r="N33" s="55" t="str">
        <f t="shared" si="6"/>
        <v/>
      </c>
    </row>
    <row r="34" spans="1:14" ht="18.95" customHeight="1" x14ac:dyDescent="0.2">
      <c r="A34" s="55" t="str">
        <f>Súmula!O24</f>
        <v>R1</v>
      </c>
      <c r="B34" s="67" t="str">
        <f>IF(C34="","",Súmula!Z24)</f>
        <v/>
      </c>
      <c r="C34" s="66" t="str">
        <f>IF(Súmula!P24="","",Súmula!P24)</f>
        <v/>
      </c>
      <c r="D34" s="55" t="str">
        <f t="shared" si="7"/>
        <v/>
      </c>
      <c r="E34" s="84" t="str">
        <f t="shared" si="5"/>
        <v/>
      </c>
      <c r="F34" s="55" t="str">
        <f>IF(C34="","",(SUMIF(Súmula!$I:$I,Resumo!$C34,Súmula!BI:BI)+SUMIF(Súmula!$R:$R,Resumo!$C34,Súmula!BT:BT)+SUMIF(Súmula!$AA:$AA,Resumo!$C34,Súmula!CE:CE)+SUMIF(Súmula!$AJ:$AJ,Resumo!$C34,Súmula!CP:CP)))</f>
        <v/>
      </c>
      <c r="G34" s="55" t="str">
        <f>IF(C34="","",(SUMIF(Súmula!$I:$I,Resumo!$C34,Súmula!BJ:BJ)+SUMIF(Súmula!$R:$R,Resumo!$C34,Súmula!BU:BU)+SUMIF(Súmula!$AA:$AA,Resumo!$C34,Súmula!CF:CF)+SUMIF(Súmula!$AJ:$AJ,Resumo!$C34,Súmula!CQ:CQ)))</f>
        <v/>
      </c>
      <c r="H34" s="55" t="str">
        <f>IF(C34="","",(SUMIF(Súmula!$I:$I,Resumo!$C34,Súmula!BK:BK)+SUMIF(Súmula!$R:$R,Resumo!$C34,Súmula!BV:BV)+SUMIF(Súmula!$AA:$AA,Resumo!$C34,Súmula!CG:CG)+SUMIF(Súmula!$AJ:$AJ,Resumo!$C34,Súmula!CR:CR)))</f>
        <v/>
      </c>
      <c r="I34" s="55" t="str">
        <f>IF(C34="","",(SUMIF(Súmula!$I:$I,Resumo!$C34,Súmula!BL:BL)+SUMIF(Súmula!$R:$R,Resumo!$C34,Súmula!BW:BW)+SUMIF(Súmula!$AA:$AA,Resumo!$C34,Súmula!CH:CH)+SUMIF(Súmula!$AJ:$AJ,Resumo!$C34,Súmula!CS:CS)))</f>
        <v/>
      </c>
      <c r="J34" s="55" t="str">
        <f>IF(C34="","",(SUMIF(Súmula!$I:$I,Resumo!$C34,Súmula!BM:BM)+SUMIF(Súmula!$R:$R,Resumo!$C34,Súmula!BX:BX)+SUMIF(Súmula!$AA:$AA,Resumo!$C34,Súmula!CI:CI)+SUMIF(Súmula!$AJ:$AJ,Resumo!$C34,Súmula!CT:CT)))</f>
        <v/>
      </c>
      <c r="K34" s="55" t="str">
        <f t="shared" si="8"/>
        <v/>
      </c>
      <c r="L34" s="55"/>
      <c r="N34" s="55" t="str">
        <f t="shared" si="6"/>
        <v/>
      </c>
    </row>
    <row r="35" spans="1:14" ht="18.95" customHeight="1" x14ac:dyDescent="0.2">
      <c r="A35" s="55" t="str">
        <f>Súmula!O25</f>
        <v>R2</v>
      </c>
      <c r="B35" s="67" t="str">
        <f>IF(C35="","",Súmula!Z25)</f>
        <v/>
      </c>
      <c r="C35" s="66" t="str">
        <f>IF(Súmula!P25="","",Súmula!P25)</f>
        <v/>
      </c>
      <c r="D35" s="55" t="str">
        <f t="shared" si="7"/>
        <v/>
      </c>
      <c r="E35" s="84" t="str">
        <f t="shared" si="5"/>
        <v/>
      </c>
      <c r="F35" s="55" t="str">
        <f>IF(C35="","",(SUMIF(Súmula!$I:$I,Resumo!$C35,Súmula!BI:BI)+SUMIF(Súmula!$R:$R,Resumo!$C35,Súmula!BT:BT)+SUMIF(Súmula!$AA:$AA,Resumo!$C35,Súmula!CE:CE)+SUMIF(Súmula!$AJ:$AJ,Resumo!$C35,Súmula!CP:CP)))</f>
        <v/>
      </c>
      <c r="G35" s="55" t="str">
        <f>IF(C35="","",(SUMIF(Súmula!$I:$I,Resumo!$C35,Súmula!BJ:BJ)+SUMIF(Súmula!$R:$R,Resumo!$C35,Súmula!BU:BU)+SUMIF(Súmula!$AA:$AA,Resumo!$C35,Súmula!CF:CF)+SUMIF(Súmula!$AJ:$AJ,Resumo!$C35,Súmula!CQ:CQ)))</f>
        <v/>
      </c>
      <c r="H35" s="55" t="str">
        <f>IF(C35="","",(SUMIF(Súmula!$I:$I,Resumo!$C35,Súmula!BK:BK)+SUMIF(Súmula!$R:$R,Resumo!$C35,Súmula!BV:BV)+SUMIF(Súmula!$AA:$AA,Resumo!$C35,Súmula!CG:CG)+SUMIF(Súmula!$AJ:$AJ,Resumo!$C35,Súmula!CR:CR)))</f>
        <v/>
      </c>
      <c r="I35" s="55" t="str">
        <f>IF(C35="","",(SUMIF(Súmula!$I:$I,Resumo!$C35,Súmula!BL:BL)+SUMIF(Súmula!$R:$R,Resumo!$C35,Súmula!BW:BW)+SUMIF(Súmula!$AA:$AA,Resumo!$C35,Súmula!CH:CH)+SUMIF(Súmula!$AJ:$AJ,Resumo!$C35,Súmula!CS:CS)))</f>
        <v/>
      </c>
      <c r="J35" s="55" t="str">
        <f>IF(C35="","",(SUMIF(Súmula!$I:$I,Resumo!$C35,Súmula!BM:BM)+SUMIF(Súmula!$R:$R,Resumo!$C35,Súmula!BX:BX)+SUMIF(Súmula!$AA:$AA,Resumo!$C35,Súmula!CI:CI)+SUMIF(Súmula!$AJ:$AJ,Resumo!$C35,Súmula!CT:CT)))</f>
        <v/>
      </c>
      <c r="K35" s="55" t="str">
        <f t="shared" si="8"/>
        <v/>
      </c>
      <c r="L35" s="55"/>
      <c r="N35" s="55" t="str">
        <f t="shared" si="6"/>
        <v/>
      </c>
    </row>
    <row r="36" spans="1:14" ht="18.95" customHeight="1" x14ac:dyDescent="0.2">
      <c r="A36" s="55" t="str">
        <f>Súmula!O26</f>
        <v>R3</v>
      </c>
      <c r="B36" s="67" t="str">
        <f>IF(C36="","",Súmula!Z26)</f>
        <v/>
      </c>
      <c r="C36" s="66" t="str">
        <f>IF(Súmula!P26="","",Súmula!P26)</f>
        <v/>
      </c>
      <c r="D36" s="55" t="str">
        <f t="shared" si="7"/>
        <v/>
      </c>
      <c r="E36" s="84" t="str">
        <f t="shared" si="5"/>
        <v/>
      </c>
      <c r="F36" s="55" t="str">
        <f>IF(C36="","",(SUMIF(Súmula!$I:$I,Resumo!$C36,Súmula!BI:BI)+SUMIF(Súmula!$R:$R,Resumo!$C36,Súmula!BT:BT)+SUMIF(Súmula!$AA:$AA,Resumo!$C36,Súmula!CE:CE)+SUMIF(Súmula!$AJ:$AJ,Resumo!$C36,Súmula!CP:CP)))</f>
        <v/>
      </c>
      <c r="G36" s="55" t="str">
        <f>IF(C36="","",(SUMIF(Súmula!$I:$I,Resumo!$C36,Súmula!BJ:BJ)+SUMIF(Súmula!$R:$R,Resumo!$C36,Súmula!BU:BU)+SUMIF(Súmula!$AA:$AA,Resumo!$C36,Súmula!CF:CF)+SUMIF(Súmula!$AJ:$AJ,Resumo!$C36,Súmula!CQ:CQ)))</f>
        <v/>
      </c>
      <c r="H36" s="55" t="str">
        <f>IF(C36="","",(SUMIF(Súmula!$I:$I,Resumo!$C36,Súmula!BK:BK)+SUMIF(Súmula!$R:$R,Resumo!$C36,Súmula!BV:BV)+SUMIF(Súmula!$AA:$AA,Resumo!$C36,Súmula!CG:CG)+SUMIF(Súmula!$AJ:$AJ,Resumo!$C36,Súmula!CR:CR)))</f>
        <v/>
      </c>
      <c r="I36" s="55" t="str">
        <f>IF(C36="","",(SUMIF(Súmula!$I:$I,Resumo!$C36,Súmula!BL:BL)+SUMIF(Súmula!$R:$R,Resumo!$C36,Súmula!BW:BW)+SUMIF(Súmula!$AA:$AA,Resumo!$C36,Súmula!CH:CH)+SUMIF(Súmula!$AJ:$AJ,Resumo!$C36,Súmula!CS:CS)))</f>
        <v/>
      </c>
      <c r="J36" s="55" t="str">
        <f>IF(C36="","",(SUMIF(Súmula!$I:$I,Resumo!$C36,Súmula!BM:BM)+SUMIF(Súmula!$R:$R,Resumo!$C36,Súmula!BX:BX)+SUMIF(Súmula!$AA:$AA,Resumo!$C36,Súmula!CI:CI)+SUMIF(Súmula!$AJ:$AJ,Resumo!$C36,Súmula!CT:CT)))</f>
        <v/>
      </c>
      <c r="K36" s="55" t="str">
        <f t="shared" si="8"/>
        <v/>
      </c>
      <c r="L36" s="55"/>
      <c r="N36" s="55" t="str">
        <f t="shared" si="6"/>
        <v/>
      </c>
    </row>
    <row r="37" spans="1:14" ht="18.95" customHeight="1" x14ac:dyDescent="0.2">
      <c r="A37" s="55" t="str">
        <f>Súmula!O27</f>
        <v>R4</v>
      </c>
      <c r="B37" s="67" t="str">
        <f>IF(C37="","",Súmula!Z27)</f>
        <v/>
      </c>
      <c r="C37" s="66" t="str">
        <f>IF(Súmula!P27="","",Súmula!P27)</f>
        <v/>
      </c>
      <c r="D37" s="55" t="str">
        <f t="shared" si="7"/>
        <v/>
      </c>
      <c r="E37" s="84" t="str">
        <f t="shared" si="5"/>
        <v/>
      </c>
      <c r="F37" s="55" t="str">
        <f>IF(C37="","",(SUMIF(Súmula!$I:$I,Resumo!$C37,Súmula!BI:BI)+SUMIF(Súmula!$R:$R,Resumo!$C37,Súmula!BT:BT)+SUMIF(Súmula!$AA:$AA,Resumo!$C37,Súmula!CE:CE)+SUMIF(Súmula!$AJ:$AJ,Resumo!$C37,Súmula!CP:CP)))</f>
        <v/>
      </c>
      <c r="G37" s="55" t="str">
        <f>IF(C37="","",(SUMIF(Súmula!$I:$I,Resumo!$C37,Súmula!BJ:BJ)+SUMIF(Súmula!$R:$R,Resumo!$C37,Súmula!BU:BU)+SUMIF(Súmula!$AA:$AA,Resumo!$C37,Súmula!CF:CF)+SUMIF(Súmula!$AJ:$AJ,Resumo!$C37,Súmula!CQ:CQ)))</f>
        <v/>
      </c>
      <c r="H37" s="55" t="str">
        <f>IF(C37="","",(SUMIF(Súmula!$I:$I,Resumo!$C37,Súmula!BK:BK)+SUMIF(Súmula!$R:$R,Resumo!$C37,Súmula!BV:BV)+SUMIF(Súmula!$AA:$AA,Resumo!$C37,Súmula!CG:CG)+SUMIF(Súmula!$AJ:$AJ,Resumo!$C37,Súmula!CR:CR)))</f>
        <v/>
      </c>
      <c r="I37" s="55" t="str">
        <f>IF(C37="","",(SUMIF(Súmula!$I:$I,Resumo!$C37,Súmula!BL:BL)+SUMIF(Súmula!$R:$R,Resumo!$C37,Súmula!BW:BW)+SUMIF(Súmula!$AA:$AA,Resumo!$C37,Súmula!CH:CH)+SUMIF(Súmula!$AJ:$AJ,Resumo!$C37,Súmula!CS:CS)))</f>
        <v/>
      </c>
      <c r="J37" s="55" t="str">
        <f>IF(C37="","",(SUMIF(Súmula!$I:$I,Resumo!$C37,Súmula!BM:BM)+SUMIF(Súmula!$R:$R,Resumo!$C37,Súmula!BX:BX)+SUMIF(Súmula!$AA:$AA,Resumo!$C37,Súmula!CI:CI)+SUMIF(Súmula!$AJ:$AJ,Resumo!$C37,Súmula!CT:CT)))</f>
        <v/>
      </c>
      <c r="K37" s="55" t="str">
        <f t="shared" si="8"/>
        <v/>
      </c>
      <c r="L37" s="55"/>
      <c r="N37" s="55" t="str">
        <f t="shared" si="6"/>
        <v/>
      </c>
    </row>
    <row r="38" spans="1:14" ht="18.95" customHeight="1" x14ac:dyDescent="0.2">
      <c r="A38" s="55" t="str">
        <f>Súmula!O28</f>
        <v>R5</v>
      </c>
      <c r="B38" s="67" t="str">
        <f>IF(C38="","",Súmula!Z28)</f>
        <v/>
      </c>
      <c r="C38" s="66" t="str">
        <f>IF(Súmula!P28="","",Súmula!P28)</f>
        <v/>
      </c>
      <c r="D38" s="55" t="str">
        <f t="shared" si="7"/>
        <v/>
      </c>
      <c r="E38" s="84" t="str">
        <f t="shared" si="5"/>
        <v/>
      </c>
      <c r="F38" s="55" t="str">
        <f>IF(C38="","",(SUMIF(Súmula!$I:$I,Resumo!$C38,Súmula!BI:BI)+SUMIF(Súmula!$R:$R,Resumo!$C38,Súmula!BT:BT)+SUMIF(Súmula!$AA:$AA,Resumo!$C38,Súmula!CE:CE)+SUMIF(Súmula!$AJ:$AJ,Resumo!$C38,Súmula!CP:CP)))</f>
        <v/>
      </c>
      <c r="G38" s="55" t="str">
        <f>IF(C38="","",(SUMIF(Súmula!$I:$I,Resumo!$C38,Súmula!BJ:BJ)+SUMIF(Súmula!$R:$R,Resumo!$C38,Súmula!BU:BU)+SUMIF(Súmula!$AA:$AA,Resumo!$C38,Súmula!CF:CF)+SUMIF(Súmula!$AJ:$AJ,Resumo!$C38,Súmula!CQ:CQ)))</f>
        <v/>
      </c>
      <c r="H38" s="55" t="str">
        <f>IF(C38="","",(SUMIF(Súmula!$I:$I,Resumo!$C38,Súmula!BK:BK)+SUMIF(Súmula!$R:$R,Resumo!$C38,Súmula!BV:BV)+SUMIF(Súmula!$AA:$AA,Resumo!$C38,Súmula!CG:CG)+SUMIF(Súmula!$AJ:$AJ,Resumo!$C38,Súmula!CR:CR)))</f>
        <v/>
      </c>
      <c r="I38" s="55" t="str">
        <f>IF(C38="","",(SUMIF(Súmula!$I:$I,Resumo!$C38,Súmula!BL:BL)+SUMIF(Súmula!$R:$R,Resumo!$C38,Súmula!BW:BW)+SUMIF(Súmula!$AA:$AA,Resumo!$C38,Súmula!CH:CH)+SUMIF(Súmula!$AJ:$AJ,Resumo!$C38,Súmula!CS:CS)))</f>
        <v/>
      </c>
      <c r="J38" s="55" t="str">
        <f>IF(C38="","",(SUMIF(Súmula!$I:$I,Resumo!$C38,Súmula!BM:BM)+SUMIF(Súmula!$R:$R,Resumo!$C38,Súmula!BX:BX)+SUMIF(Súmula!$AA:$AA,Resumo!$C38,Súmula!CI:CI)+SUMIF(Súmula!$AJ:$AJ,Resumo!$C38,Súmula!CT:CT)))</f>
        <v/>
      </c>
      <c r="K38" s="55" t="str">
        <f t="shared" si="8"/>
        <v/>
      </c>
      <c r="L38" s="55"/>
      <c r="N38" s="55" t="str">
        <f t="shared" si="6"/>
        <v/>
      </c>
    </row>
    <row r="39" spans="1:14" ht="18.95" customHeight="1" x14ac:dyDescent="0.2">
      <c r="A39" s="55" t="str">
        <f>Súmula!O29</f>
        <v>R6</v>
      </c>
      <c r="B39" s="67" t="str">
        <f>IF(C39="","",Súmula!Z29)</f>
        <v/>
      </c>
      <c r="C39" s="66" t="str">
        <f>IF(Súmula!P29="","",Súmula!P29)</f>
        <v/>
      </c>
      <c r="D39" s="55" t="str">
        <f t="shared" si="7"/>
        <v/>
      </c>
      <c r="E39" s="84" t="str">
        <f t="shared" si="5"/>
        <v/>
      </c>
      <c r="F39" s="55" t="str">
        <f>IF(C39="","",(SUMIF(Súmula!$I:$I,Resumo!$C39,Súmula!BI:BI)+SUMIF(Súmula!$R:$R,Resumo!$C39,Súmula!BT:BT)+SUMIF(Súmula!$AA:$AA,Resumo!$C39,Súmula!CE:CE)+SUMIF(Súmula!$AJ:$AJ,Resumo!$C39,Súmula!CP:CP)))</f>
        <v/>
      </c>
      <c r="G39" s="55" t="str">
        <f>IF(C39="","",(SUMIF(Súmula!$I:$I,Resumo!$C39,Súmula!BJ:BJ)+SUMIF(Súmula!$R:$R,Resumo!$C39,Súmula!BU:BU)+SUMIF(Súmula!$AA:$AA,Resumo!$C39,Súmula!CF:CF)+SUMIF(Súmula!$AJ:$AJ,Resumo!$C39,Súmula!CQ:CQ)))</f>
        <v/>
      </c>
      <c r="H39" s="55" t="str">
        <f>IF(C39="","",(SUMIF(Súmula!$I:$I,Resumo!$C39,Súmula!BK:BK)+SUMIF(Súmula!$R:$R,Resumo!$C39,Súmula!BV:BV)+SUMIF(Súmula!$AA:$AA,Resumo!$C39,Súmula!CG:CG)+SUMIF(Súmula!$AJ:$AJ,Resumo!$C39,Súmula!CR:CR)))</f>
        <v/>
      </c>
      <c r="I39" s="55" t="str">
        <f>IF(C39="","",(SUMIF(Súmula!$I:$I,Resumo!$C39,Súmula!BL:BL)+SUMIF(Súmula!$R:$R,Resumo!$C39,Súmula!BW:BW)+SUMIF(Súmula!$AA:$AA,Resumo!$C39,Súmula!CH:CH)+SUMIF(Súmula!$AJ:$AJ,Resumo!$C39,Súmula!CS:CS)))</f>
        <v/>
      </c>
      <c r="J39" s="55" t="str">
        <f>IF(C39="","",(SUMIF(Súmula!$I:$I,Resumo!$C39,Súmula!BM:BM)+SUMIF(Súmula!$R:$R,Resumo!$C39,Súmula!BX:BX)+SUMIF(Súmula!$AA:$AA,Resumo!$C39,Súmula!CI:CI)+SUMIF(Súmula!$AJ:$AJ,Resumo!$C39,Súmula!CT:CT)))</f>
        <v/>
      </c>
      <c r="K39" s="55" t="str">
        <f t="shared" si="8"/>
        <v/>
      </c>
      <c r="L39" s="55"/>
      <c r="N39" s="55" t="str">
        <f t="shared" si="6"/>
        <v/>
      </c>
    </row>
    <row r="40" spans="1:14" ht="18.95" customHeight="1" x14ac:dyDescent="0.2">
      <c r="A40" s="55" t="str">
        <f>Súmula!O30</f>
        <v>R7</v>
      </c>
      <c r="B40" s="67" t="str">
        <f>IF(C40="","",Súmula!Z30)</f>
        <v/>
      </c>
      <c r="C40" s="66" t="str">
        <f>IF(Súmula!P30="","",Súmula!P30)</f>
        <v/>
      </c>
      <c r="D40" s="55" t="str">
        <f t="shared" si="7"/>
        <v/>
      </c>
      <c r="E40" s="84" t="str">
        <f t="shared" si="5"/>
        <v/>
      </c>
      <c r="F40" s="55" t="str">
        <f>IF(C40="","",(SUMIF(Súmula!$I:$I,Resumo!$C40,Súmula!BI:BI)+SUMIF(Súmula!$R:$R,Resumo!$C40,Súmula!BT:BT)+SUMIF(Súmula!$AA:$AA,Resumo!$C40,Súmula!CE:CE)+SUMIF(Súmula!$AJ:$AJ,Resumo!$C40,Súmula!CP:CP)))</f>
        <v/>
      </c>
      <c r="G40" s="55" t="str">
        <f>IF(C40="","",(SUMIF(Súmula!$I:$I,Resumo!$C40,Súmula!BJ:BJ)+SUMIF(Súmula!$R:$R,Resumo!$C40,Súmula!BU:BU)+SUMIF(Súmula!$AA:$AA,Resumo!$C40,Súmula!CF:CF)+SUMIF(Súmula!$AJ:$AJ,Resumo!$C40,Súmula!CQ:CQ)))</f>
        <v/>
      </c>
      <c r="H40" s="55" t="str">
        <f>IF(C40="","",(SUMIF(Súmula!$I:$I,Resumo!$C40,Súmula!BK:BK)+SUMIF(Súmula!$R:$R,Resumo!$C40,Súmula!BV:BV)+SUMIF(Súmula!$AA:$AA,Resumo!$C40,Súmula!CG:CG)+SUMIF(Súmula!$AJ:$AJ,Resumo!$C40,Súmula!CR:CR)))</f>
        <v/>
      </c>
      <c r="I40" s="55" t="str">
        <f>IF(C40="","",(SUMIF(Súmula!$I:$I,Resumo!$C40,Súmula!BL:BL)+SUMIF(Súmula!$R:$R,Resumo!$C40,Súmula!BW:BW)+SUMIF(Súmula!$AA:$AA,Resumo!$C40,Súmula!CH:CH)+SUMIF(Súmula!$AJ:$AJ,Resumo!$C40,Súmula!CS:CS)))</f>
        <v/>
      </c>
      <c r="J40" s="55" t="str">
        <f>IF(C40="","",(SUMIF(Súmula!$I:$I,Resumo!$C40,Súmula!BM:BM)+SUMIF(Súmula!$R:$R,Resumo!$C40,Súmula!BX:BX)+SUMIF(Súmula!$AA:$AA,Resumo!$C40,Súmula!CI:CI)+SUMIF(Súmula!$AJ:$AJ,Resumo!$C40,Súmula!CT:CT)))</f>
        <v/>
      </c>
      <c r="K40" s="55" t="str">
        <f t="shared" si="8"/>
        <v/>
      </c>
      <c r="L40" s="55"/>
      <c r="N40" s="55" t="str">
        <f t="shared" si="6"/>
        <v/>
      </c>
    </row>
    <row r="41" spans="1:14" ht="18.95" customHeight="1" x14ac:dyDescent="0.2">
      <c r="A41" s="55" t="str">
        <f>Súmula!O31</f>
        <v>R8</v>
      </c>
      <c r="B41" s="67" t="str">
        <f>IF(C41="","",Súmula!Z31)</f>
        <v/>
      </c>
      <c r="C41" s="66" t="str">
        <f>IF(Súmula!P31="","",Súmula!P31)</f>
        <v/>
      </c>
      <c r="D41" s="55" t="str">
        <f t="shared" si="7"/>
        <v/>
      </c>
      <c r="E41" s="84" t="str">
        <f t="shared" si="5"/>
        <v/>
      </c>
      <c r="F41" s="55" t="str">
        <f>IF(C41="","",(SUMIF(Súmula!$I:$I,Resumo!$C41,Súmula!BI:BI)+SUMIF(Súmula!$R:$R,Resumo!$C41,Súmula!BT:BT)+SUMIF(Súmula!$AA:$AA,Resumo!$C41,Súmula!CE:CE)+SUMIF(Súmula!$AJ:$AJ,Resumo!$C41,Súmula!CP:CP)))</f>
        <v/>
      </c>
      <c r="G41" s="55" t="str">
        <f>IF(C41="","",(SUMIF(Súmula!$I:$I,Resumo!$C41,Súmula!BJ:BJ)+SUMIF(Súmula!$R:$R,Resumo!$C41,Súmula!BU:BU)+SUMIF(Súmula!$AA:$AA,Resumo!$C41,Súmula!CF:CF)+SUMIF(Súmula!$AJ:$AJ,Resumo!$C41,Súmula!CQ:CQ)))</f>
        <v/>
      </c>
      <c r="H41" s="55" t="str">
        <f>IF(C41="","",(SUMIF(Súmula!$I:$I,Resumo!$C41,Súmula!BK:BK)+SUMIF(Súmula!$R:$R,Resumo!$C41,Súmula!BV:BV)+SUMIF(Súmula!$AA:$AA,Resumo!$C41,Súmula!CG:CG)+SUMIF(Súmula!$AJ:$AJ,Resumo!$C41,Súmula!CR:CR)))</f>
        <v/>
      </c>
      <c r="I41" s="55" t="str">
        <f>IF(C41="","",(SUMIF(Súmula!$I:$I,Resumo!$C41,Súmula!BL:BL)+SUMIF(Súmula!$R:$R,Resumo!$C41,Súmula!BW:BW)+SUMIF(Súmula!$AA:$AA,Resumo!$C41,Súmula!CH:CH)+SUMIF(Súmula!$AJ:$AJ,Resumo!$C41,Súmula!CS:CS)))</f>
        <v/>
      </c>
      <c r="J41" s="55" t="str">
        <f>IF(C41="","",(SUMIF(Súmula!$I:$I,Resumo!$C41,Súmula!BM:BM)+SUMIF(Súmula!$R:$R,Resumo!$C41,Súmula!BX:BX)+SUMIF(Súmula!$AA:$AA,Resumo!$C41,Súmula!CI:CI)+SUMIF(Súmula!$AJ:$AJ,Resumo!$C41,Súmula!CT:CT)))</f>
        <v/>
      </c>
      <c r="K41" s="55" t="str">
        <f t="shared" si="8"/>
        <v/>
      </c>
      <c r="L41" s="55"/>
      <c r="N41" s="55" t="str">
        <f t="shared" si="6"/>
        <v/>
      </c>
    </row>
    <row r="42" spans="1:14" ht="18.95" customHeight="1" outlineLevel="1" x14ac:dyDescent="0.2">
      <c r="A42" s="55" t="str">
        <f>Súmula!O32</f>
        <v>R9</v>
      </c>
      <c r="B42" s="67" t="str">
        <f>IF(C42="","",Súmula!Z32)</f>
        <v/>
      </c>
      <c r="C42" s="66" t="str">
        <f>IF(Súmula!P32="","",Súmula!P32)</f>
        <v/>
      </c>
      <c r="D42" s="55" t="str">
        <f t="shared" si="7"/>
        <v/>
      </c>
      <c r="E42" s="84" t="str">
        <f t="shared" si="5"/>
        <v/>
      </c>
      <c r="F42" s="55" t="str">
        <f>IF(C42="","",(SUMIF(Súmula!$I:$I,Resumo!$C42,Súmula!BI:BI)+SUMIF(Súmula!$R:$R,Resumo!$C42,Súmula!BT:BT)+SUMIF(Súmula!$AA:$AA,Resumo!$C42,Súmula!CE:CE)+SUMIF(Súmula!$AJ:$AJ,Resumo!$C42,Súmula!CP:CP)))</f>
        <v/>
      </c>
      <c r="G42" s="55" t="str">
        <f>IF(C42="","",(SUMIF(Súmula!$I:$I,Resumo!$C42,Súmula!BJ:BJ)+SUMIF(Súmula!$R:$R,Resumo!$C42,Súmula!BU:BU)+SUMIF(Súmula!$AA:$AA,Resumo!$C42,Súmula!CF:CF)+SUMIF(Súmula!$AJ:$AJ,Resumo!$C42,Súmula!CQ:CQ)))</f>
        <v/>
      </c>
      <c r="H42" s="55" t="str">
        <f>IF(C42="","",(SUMIF(Súmula!$I:$I,Resumo!$C42,Súmula!BK:BK)+SUMIF(Súmula!$R:$R,Resumo!$C42,Súmula!BV:BV)+SUMIF(Súmula!$AA:$AA,Resumo!$C42,Súmula!CG:CG)+SUMIF(Súmula!$AJ:$AJ,Resumo!$C42,Súmula!CR:CR)))</f>
        <v/>
      </c>
      <c r="I42" s="55" t="str">
        <f>IF(C42="","",(SUMIF(Súmula!$I:$I,Resumo!$C42,Súmula!BL:BL)+SUMIF(Súmula!$R:$R,Resumo!$C42,Súmula!BW:BW)+SUMIF(Súmula!$AA:$AA,Resumo!$C42,Súmula!CH:CH)+SUMIF(Súmula!$AJ:$AJ,Resumo!$C42,Súmula!CS:CS)))</f>
        <v/>
      </c>
      <c r="J42" s="55" t="str">
        <f>IF(C42="","",(SUMIF(Súmula!$I:$I,Resumo!$C42,Súmula!BM:BM)+SUMIF(Súmula!$R:$R,Resumo!$C42,Súmula!BX:BX)+SUMIF(Súmula!$AA:$AA,Resumo!$C42,Súmula!CI:CI)+SUMIF(Súmula!$AJ:$AJ,Resumo!$C42,Súmula!CT:CT)))</f>
        <v/>
      </c>
      <c r="K42" s="55" t="str">
        <f t="shared" si="8"/>
        <v/>
      </c>
      <c r="L42" s="55"/>
      <c r="N42" s="55" t="str">
        <f t="shared" si="6"/>
        <v/>
      </c>
    </row>
    <row r="43" spans="1:14" ht="18.95" customHeight="1" outlineLevel="1" x14ac:dyDescent="0.2">
      <c r="A43" s="55" t="str">
        <f>Súmula!O33</f>
        <v>R10</v>
      </c>
      <c r="B43" s="67" t="str">
        <f>IF(C43="","",Súmula!Z33)</f>
        <v/>
      </c>
      <c r="C43" s="66" t="str">
        <f>IF(Súmula!P33="","",Súmula!P33)</f>
        <v/>
      </c>
      <c r="D43" s="55" t="str">
        <f t="shared" si="7"/>
        <v/>
      </c>
      <c r="E43" s="84" t="str">
        <f t="shared" si="5"/>
        <v/>
      </c>
      <c r="F43" s="55" t="str">
        <f>IF(C43="","",(SUMIF(Súmula!$I:$I,Resumo!$C43,Súmula!BI:BI)+SUMIF(Súmula!$R:$R,Resumo!$C43,Súmula!BT:BT)+SUMIF(Súmula!$AA:$AA,Resumo!$C43,Súmula!CE:CE)+SUMIF(Súmula!$AJ:$AJ,Resumo!$C43,Súmula!CP:CP)))</f>
        <v/>
      </c>
      <c r="G43" s="55" t="str">
        <f>IF(C43="","",(SUMIF(Súmula!$I:$I,Resumo!$C43,Súmula!BJ:BJ)+SUMIF(Súmula!$R:$R,Resumo!$C43,Súmula!BU:BU)+SUMIF(Súmula!$AA:$AA,Resumo!$C43,Súmula!CF:CF)+SUMIF(Súmula!$AJ:$AJ,Resumo!$C43,Súmula!CQ:CQ)))</f>
        <v/>
      </c>
      <c r="H43" s="55" t="str">
        <f>IF(C43="","",(SUMIF(Súmula!$I:$I,Resumo!$C43,Súmula!BK:BK)+SUMIF(Súmula!$R:$R,Resumo!$C43,Súmula!BV:BV)+SUMIF(Súmula!$AA:$AA,Resumo!$C43,Súmula!CG:CG)+SUMIF(Súmula!$AJ:$AJ,Resumo!$C43,Súmula!CR:CR)))</f>
        <v/>
      </c>
      <c r="I43" s="55" t="str">
        <f>IF(C43="","",(SUMIF(Súmula!$I:$I,Resumo!$C43,Súmula!BL:BL)+SUMIF(Súmula!$R:$R,Resumo!$C43,Súmula!BW:BW)+SUMIF(Súmula!$AA:$AA,Resumo!$C43,Súmula!CH:CH)+SUMIF(Súmula!$AJ:$AJ,Resumo!$C43,Súmula!CS:CS)))</f>
        <v/>
      </c>
      <c r="J43" s="55" t="str">
        <f>IF(C43="","",(SUMIF(Súmula!$I:$I,Resumo!$C43,Súmula!BM:BM)+SUMIF(Súmula!$R:$R,Resumo!$C43,Súmula!BX:BX)+SUMIF(Súmula!$AA:$AA,Resumo!$C43,Súmula!CI:CI)+SUMIF(Súmula!$AJ:$AJ,Resumo!$C43,Súmula!CT:CT)))</f>
        <v/>
      </c>
      <c r="K43" s="55" t="str">
        <f t="shared" si="8"/>
        <v/>
      </c>
      <c r="L43" s="55"/>
      <c r="N43" s="55" t="str">
        <f t="shared" si="6"/>
        <v/>
      </c>
    </row>
    <row r="44" spans="1:14" ht="18.95" customHeight="1" outlineLevel="1" x14ac:dyDescent="0.2">
      <c r="A44" s="55" t="str">
        <f>Súmula!O34</f>
        <v>R11</v>
      </c>
      <c r="B44" s="67" t="str">
        <f>IF(C44="","",Súmula!Z34)</f>
        <v/>
      </c>
      <c r="C44" s="66" t="str">
        <f>IF(Súmula!P34="","",Súmula!P34)</f>
        <v/>
      </c>
      <c r="D44" s="55" t="str">
        <f t="shared" si="7"/>
        <v/>
      </c>
      <c r="E44" s="84" t="str">
        <f t="shared" si="5"/>
        <v/>
      </c>
      <c r="F44" s="55" t="str">
        <f>IF(C44="","",(SUMIF(Súmula!$I:$I,Resumo!$C44,Súmula!BI:BI)+SUMIF(Súmula!$R:$R,Resumo!$C44,Súmula!BT:BT)+SUMIF(Súmula!$AA:$AA,Resumo!$C44,Súmula!CE:CE)+SUMIF(Súmula!$AJ:$AJ,Resumo!$C44,Súmula!CP:CP)))</f>
        <v/>
      </c>
      <c r="G44" s="55" t="str">
        <f>IF(C44="","",(SUMIF(Súmula!$I:$I,Resumo!$C44,Súmula!BJ:BJ)+SUMIF(Súmula!$R:$R,Resumo!$C44,Súmula!BU:BU)+SUMIF(Súmula!$AA:$AA,Resumo!$C44,Súmula!CF:CF)+SUMIF(Súmula!$AJ:$AJ,Resumo!$C44,Súmula!CQ:CQ)))</f>
        <v/>
      </c>
      <c r="H44" s="55" t="str">
        <f>IF(C44="","",(SUMIF(Súmula!$I:$I,Resumo!$C44,Súmula!BK:BK)+SUMIF(Súmula!$R:$R,Resumo!$C44,Súmula!BV:BV)+SUMIF(Súmula!$AA:$AA,Resumo!$C44,Súmula!CG:CG)+SUMIF(Súmula!$AJ:$AJ,Resumo!$C44,Súmula!CR:CR)))</f>
        <v/>
      </c>
      <c r="I44" s="55" t="str">
        <f>IF(C44="","",(SUMIF(Súmula!$I:$I,Resumo!$C44,Súmula!BL:BL)+SUMIF(Súmula!$R:$R,Resumo!$C44,Súmula!BW:BW)+SUMIF(Súmula!$AA:$AA,Resumo!$C44,Súmula!CH:CH)+SUMIF(Súmula!$AJ:$AJ,Resumo!$C44,Súmula!CS:CS)))</f>
        <v/>
      </c>
      <c r="J44" s="55" t="str">
        <f>IF(C44="","",(SUMIF(Súmula!$I:$I,Resumo!$C44,Súmula!BM:BM)+SUMIF(Súmula!$R:$R,Resumo!$C44,Súmula!BX:BX)+SUMIF(Súmula!$AA:$AA,Resumo!$C44,Súmula!CI:CI)+SUMIF(Súmula!$AJ:$AJ,Resumo!$C44,Súmula!CT:CT)))</f>
        <v/>
      </c>
      <c r="K44" s="55" t="str">
        <f t="shared" si="8"/>
        <v/>
      </c>
      <c r="L44" s="55"/>
      <c r="N44" s="55" t="str">
        <f t="shared" si="6"/>
        <v/>
      </c>
    </row>
    <row r="45" spans="1:14" ht="18.95" customHeight="1" outlineLevel="1" x14ac:dyDescent="0.2">
      <c r="A45" s="55" t="str">
        <f>Súmula!O35</f>
        <v>R12</v>
      </c>
      <c r="B45" s="67" t="str">
        <f>IF(C45="","",Súmula!Z35)</f>
        <v/>
      </c>
      <c r="C45" s="66" t="str">
        <f>IF(Súmula!P35="","",Súmula!P35)</f>
        <v/>
      </c>
      <c r="D45" s="55" t="str">
        <f t="shared" si="7"/>
        <v/>
      </c>
      <c r="E45" s="84" t="str">
        <f t="shared" si="5"/>
        <v/>
      </c>
      <c r="F45" s="55" t="str">
        <f>IF(C45="","",(SUMIF(Súmula!$I:$I,Resumo!$C45,Súmula!BI:BI)+SUMIF(Súmula!$R:$R,Resumo!$C45,Súmula!BT:BT)+SUMIF(Súmula!$AA:$AA,Resumo!$C45,Súmula!CE:CE)+SUMIF(Súmula!$AJ:$AJ,Resumo!$C45,Súmula!CP:CP)))</f>
        <v/>
      </c>
      <c r="G45" s="55" t="str">
        <f>IF(C45="","",(SUMIF(Súmula!$I:$I,Resumo!$C45,Súmula!BJ:BJ)+SUMIF(Súmula!$R:$R,Resumo!$C45,Súmula!BU:BU)+SUMIF(Súmula!$AA:$AA,Resumo!$C45,Súmula!CF:CF)+SUMIF(Súmula!$AJ:$AJ,Resumo!$C45,Súmula!CQ:CQ)))</f>
        <v/>
      </c>
      <c r="H45" s="55" t="str">
        <f>IF(C45="","",(SUMIF(Súmula!$I:$I,Resumo!$C45,Súmula!BK:BK)+SUMIF(Súmula!$R:$R,Resumo!$C45,Súmula!BV:BV)+SUMIF(Súmula!$AA:$AA,Resumo!$C45,Súmula!CG:CG)+SUMIF(Súmula!$AJ:$AJ,Resumo!$C45,Súmula!CR:CR)))</f>
        <v/>
      </c>
      <c r="I45" s="55" t="str">
        <f>IF(C45="","",(SUMIF(Súmula!$I:$I,Resumo!$C45,Súmula!BL:BL)+SUMIF(Súmula!$R:$R,Resumo!$C45,Súmula!BW:BW)+SUMIF(Súmula!$AA:$AA,Resumo!$C45,Súmula!CH:CH)+SUMIF(Súmula!$AJ:$AJ,Resumo!$C45,Súmula!CS:CS)))</f>
        <v/>
      </c>
      <c r="J45" s="55" t="str">
        <f>IF(C45="","",(SUMIF(Súmula!$I:$I,Resumo!$C45,Súmula!BM:BM)+SUMIF(Súmula!$R:$R,Resumo!$C45,Súmula!BX:BX)+SUMIF(Súmula!$AA:$AA,Resumo!$C45,Súmula!CI:CI)+SUMIF(Súmula!$AJ:$AJ,Resumo!$C45,Súmula!CT:CT)))</f>
        <v/>
      </c>
      <c r="K45" s="55" t="str">
        <f t="shared" si="8"/>
        <v/>
      </c>
      <c r="L45" s="55"/>
      <c r="N45" s="55" t="str">
        <f t="shared" si="6"/>
        <v/>
      </c>
    </row>
    <row r="46" spans="1:14" ht="18.95" customHeight="1" outlineLevel="1" x14ac:dyDescent="0.2">
      <c r="A46" s="55" t="str">
        <f>Súmula!O36</f>
        <v>R13</v>
      </c>
      <c r="B46" s="67" t="str">
        <f>IF(C46="","",Súmula!Z36)</f>
        <v/>
      </c>
      <c r="C46" s="66" t="str">
        <f>IF(Súmula!P36="","",Súmula!P36)</f>
        <v/>
      </c>
      <c r="D46" s="55" t="str">
        <f t="shared" si="7"/>
        <v/>
      </c>
      <c r="E46" s="84" t="str">
        <f t="shared" si="5"/>
        <v/>
      </c>
      <c r="F46" s="55" t="str">
        <f>IF(C46="","",(SUMIF(Súmula!$I:$I,Resumo!$C46,Súmula!BI:BI)+SUMIF(Súmula!$R:$R,Resumo!$C46,Súmula!BT:BT)+SUMIF(Súmula!$AA:$AA,Resumo!$C46,Súmula!CE:CE)+SUMIF(Súmula!$AJ:$AJ,Resumo!$C46,Súmula!CP:CP)))</f>
        <v/>
      </c>
      <c r="G46" s="55" t="str">
        <f>IF(C46="","",(SUMIF(Súmula!$I:$I,Resumo!$C46,Súmula!BJ:BJ)+SUMIF(Súmula!$R:$R,Resumo!$C46,Súmula!BU:BU)+SUMIF(Súmula!$AA:$AA,Resumo!$C46,Súmula!CF:CF)+SUMIF(Súmula!$AJ:$AJ,Resumo!$C46,Súmula!CQ:CQ)))</f>
        <v/>
      </c>
      <c r="H46" s="55" t="str">
        <f>IF(C46="","",(SUMIF(Súmula!$I:$I,Resumo!$C46,Súmula!BK:BK)+SUMIF(Súmula!$R:$R,Resumo!$C46,Súmula!BV:BV)+SUMIF(Súmula!$AA:$AA,Resumo!$C46,Súmula!CG:CG)+SUMIF(Súmula!$AJ:$AJ,Resumo!$C46,Súmula!CR:CR)))</f>
        <v/>
      </c>
      <c r="I46" s="55" t="str">
        <f>IF(C46="","",(SUMIF(Súmula!$I:$I,Resumo!$C46,Súmula!BL:BL)+SUMIF(Súmula!$R:$R,Resumo!$C46,Súmula!BW:BW)+SUMIF(Súmula!$AA:$AA,Resumo!$C46,Súmula!CH:CH)+SUMIF(Súmula!$AJ:$AJ,Resumo!$C46,Súmula!CS:CS)))</f>
        <v/>
      </c>
      <c r="J46" s="55" t="str">
        <f>IF(C46="","",(SUMIF(Súmula!$I:$I,Resumo!$C46,Súmula!BM:BM)+SUMIF(Súmula!$R:$R,Resumo!$C46,Súmula!BX:BX)+SUMIF(Súmula!$AA:$AA,Resumo!$C46,Súmula!CI:CI)+SUMIF(Súmula!$AJ:$AJ,Resumo!$C46,Súmula!CT:CT)))</f>
        <v/>
      </c>
      <c r="K46" s="55" t="str">
        <f t="shared" si="8"/>
        <v/>
      </c>
      <c r="L46" s="55"/>
      <c r="N46" s="55" t="str">
        <f t="shared" si="6"/>
        <v/>
      </c>
    </row>
    <row r="47" spans="1:14" ht="18.95" customHeight="1" outlineLevel="1" x14ac:dyDescent="0.2">
      <c r="A47" s="55" t="str">
        <f>Súmula!O37</f>
        <v>R14</v>
      </c>
      <c r="B47" s="67" t="str">
        <f>IF(C47="","",Súmula!Z37)</f>
        <v/>
      </c>
      <c r="C47" s="66" t="str">
        <f>IF(Súmula!P37="","",Súmula!P37)</f>
        <v/>
      </c>
      <c r="D47" s="55" t="str">
        <f t="shared" si="7"/>
        <v/>
      </c>
      <c r="E47" s="84" t="str">
        <f t="shared" si="5"/>
        <v/>
      </c>
      <c r="F47" s="55" t="str">
        <f>IF(C47="","",(SUMIF(Súmula!$I:$I,Resumo!$C47,Súmula!BI:BI)+SUMIF(Súmula!$R:$R,Resumo!$C47,Súmula!BT:BT)+SUMIF(Súmula!$AA:$AA,Resumo!$C47,Súmula!CE:CE)+SUMIF(Súmula!$AJ:$AJ,Resumo!$C47,Súmula!CP:CP)))</f>
        <v/>
      </c>
      <c r="G47" s="55" t="str">
        <f>IF(C47="","",(SUMIF(Súmula!$I:$I,Resumo!$C47,Súmula!BJ:BJ)+SUMIF(Súmula!$R:$R,Resumo!$C47,Súmula!BU:BU)+SUMIF(Súmula!$AA:$AA,Resumo!$C47,Súmula!CF:CF)+SUMIF(Súmula!$AJ:$AJ,Resumo!$C47,Súmula!CQ:CQ)))</f>
        <v/>
      </c>
      <c r="H47" s="55" t="str">
        <f>IF(C47="","",(SUMIF(Súmula!$I:$I,Resumo!$C47,Súmula!BK:BK)+SUMIF(Súmula!$R:$R,Resumo!$C47,Súmula!BV:BV)+SUMIF(Súmula!$AA:$AA,Resumo!$C47,Súmula!CG:CG)+SUMIF(Súmula!$AJ:$AJ,Resumo!$C47,Súmula!CR:CR)))</f>
        <v/>
      </c>
      <c r="I47" s="55" t="str">
        <f>IF(C47="","",(SUMIF(Súmula!$I:$I,Resumo!$C47,Súmula!BL:BL)+SUMIF(Súmula!$R:$R,Resumo!$C47,Súmula!BW:BW)+SUMIF(Súmula!$AA:$AA,Resumo!$C47,Súmula!CH:CH)+SUMIF(Súmula!$AJ:$AJ,Resumo!$C47,Súmula!CS:CS)))</f>
        <v/>
      </c>
      <c r="J47" s="55" t="str">
        <f>IF(C47="","",(SUMIF(Súmula!$I:$I,Resumo!$C47,Súmula!BM:BM)+SUMIF(Súmula!$R:$R,Resumo!$C47,Súmula!BX:BX)+SUMIF(Súmula!$AA:$AA,Resumo!$C47,Súmula!CI:CI)+SUMIF(Súmula!$AJ:$AJ,Resumo!$C47,Súmula!CT:CT)))</f>
        <v/>
      </c>
      <c r="K47" s="55" t="str">
        <f t="shared" si="8"/>
        <v/>
      </c>
      <c r="L47" s="55"/>
      <c r="N47" s="55" t="str">
        <f t="shared" si="6"/>
        <v/>
      </c>
    </row>
    <row r="48" spans="1:14" ht="18.95" customHeight="1" outlineLevel="1" x14ac:dyDescent="0.2">
      <c r="A48" s="55" t="str">
        <f>Súmula!O38</f>
        <v>R15</v>
      </c>
      <c r="B48" s="67" t="str">
        <f>IF(C48="","",Súmula!Z38)</f>
        <v/>
      </c>
      <c r="C48" s="66" t="str">
        <f>IF(Súmula!P38="","",Súmula!P38)</f>
        <v/>
      </c>
      <c r="D48" s="55" t="str">
        <f t="shared" si="7"/>
        <v/>
      </c>
      <c r="E48" s="84" t="str">
        <f t="shared" si="5"/>
        <v/>
      </c>
      <c r="F48" s="55" t="str">
        <f>IF(C48="","",(SUMIF(Súmula!$I:$I,Resumo!$C48,Súmula!BI:BI)+SUMIF(Súmula!$R:$R,Resumo!$C48,Súmula!BT:BT)+SUMIF(Súmula!$AA:$AA,Resumo!$C48,Súmula!CE:CE)+SUMIF(Súmula!$AJ:$AJ,Resumo!$C48,Súmula!CP:CP)))</f>
        <v/>
      </c>
      <c r="G48" s="55" t="str">
        <f>IF(C48="","",(SUMIF(Súmula!$I:$I,Resumo!$C48,Súmula!BJ:BJ)+SUMIF(Súmula!$R:$R,Resumo!$C48,Súmula!BU:BU)+SUMIF(Súmula!$AA:$AA,Resumo!$C48,Súmula!CF:CF)+SUMIF(Súmula!$AJ:$AJ,Resumo!$C48,Súmula!CQ:CQ)))</f>
        <v/>
      </c>
      <c r="H48" s="55" t="str">
        <f>IF(C48="","",(SUMIF(Súmula!$I:$I,Resumo!$C48,Súmula!BK:BK)+SUMIF(Súmula!$R:$R,Resumo!$C48,Súmula!BV:BV)+SUMIF(Súmula!$AA:$AA,Resumo!$C48,Súmula!CG:CG)+SUMIF(Súmula!$AJ:$AJ,Resumo!$C48,Súmula!CR:CR)))</f>
        <v/>
      </c>
      <c r="I48" s="55" t="str">
        <f>IF(C48="","",(SUMIF(Súmula!$I:$I,Resumo!$C48,Súmula!BL:BL)+SUMIF(Súmula!$R:$R,Resumo!$C48,Súmula!BW:BW)+SUMIF(Súmula!$AA:$AA,Resumo!$C48,Súmula!CH:CH)+SUMIF(Súmula!$AJ:$AJ,Resumo!$C48,Súmula!CS:CS)))</f>
        <v/>
      </c>
      <c r="J48" s="55" t="str">
        <f>IF(C48="","",(SUMIF(Súmula!$I:$I,Resumo!$C48,Súmula!BM:BM)+SUMIF(Súmula!$R:$R,Resumo!$C48,Súmula!BX:BX)+SUMIF(Súmula!$AA:$AA,Resumo!$C48,Súmula!CI:CI)+SUMIF(Súmula!$AJ:$AJ,Resumo!$C48,Súmula!CT:CT)))</f>
        <v/>
      </c>
      <c r="K48" s="55" t="str">
        <f t="shared" si="8"/>
        <v/>
      </c>
      <c r="L48" s="55"/>
      <c r="N48" s="55" t="str">
        <f t="shared" si="6"/>
        <v/>
      </c>
    </row>
    <row r="49" spans="1:12" ht="18.95" customHeight="1" x14ac:dyDescent="0.2">
      <c r="A49" s="87" t="s">
        <v>62</v>
      </c>
      <c r="B49" s="81"/>
      <c r="C49" s="82"/>
      <c r="D49" s="83">
        <f t="shared" ref="D49:K49" si="9">SUM(D30:D48)</f>
        <v>0</v>
      </c>
      <c r="E49" s="85">
        <f t="shared" si="9"/>
        <v>0</v>
      </c>
      <c r="F49" s="83">
        <f t="shared" si="9"/>
        <v>0</v>
      </c>
      <c r="G49" s="83">
        <f t="shared" si="9"/>
        <v>0</v>
      </c>
      <c r="H49" s="83">
        <f t="shared" si="9"/>
        <v>0</v>
      </c>
      <c r="I49" s="83">
        <f t="shared" si="9"/>
        <v>0</v>
      </c>
      <c r="J49" s="83">
        <f t="shared" si="9"/>
        <v>0</v>
      </c>
      <c r="K49" s="83">
        <f t="shared" si="9"/>
        <v>0</v>
      </c>
      <c r="L49" s="83"/>
    </row>
    <row r="50" spans="1:12" ht="6" customHeight="1" x14ac:dyDescent="0.2"/>
    <row r="51" spans="1:12" ht="18" customHeight="1" x14ac:dyDescent="0.2">
      <c r="A51" s="56" t="s">
        <v>52</v>
      </c>
      <c r="B51" s="62"/>
      <c r="C51" s="58"/>
      <c r="D51" s="59"/>
      <c r="E51" s="59"/>
      <c r="F51" s="60"/>
      <c r="G51" s="51"/>
      <c r="H51" s="51"/>
      <c r="I51" s="56" t="s">
        <v>53</v>
      </c>
      <c r="J51" s="57"/>
      <c r="K51" s="77"/>
      <c r="L51" s="115"/>
    </row>
    <row r="52" spans="1:12" ht="6" customHeight="1" x14ac:dyDescent="0.2">
      <c r="A52" s="51"/>
      <c r="B52" s="63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ht="15" customHeight="1" x14ac:dyDescent="0.2">
      <c r="A53" s="51" t="s">
        <v>54</v>
      </c>
      <c r="B53" s="78" t="s">
        <v>60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ht="15" customHeight="1" x14ac:dyDescent="0.2">
      <c r="A54" s="51"/>
      <c r="B54" s="86" t="s">
        <v>61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ht="15" customHeight="1" x14ac:dyDescent="0.2">
      <c r="A55" s="51"/>
      <c r="B55" s="64" t="s">
        <v>89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15" customHeight="1" x14ac:dyDescent="0.2">
      <c r="A56" s="51"/>
      <c r="B56" s="64" t="s">
        <v>92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 ht="15" customHeight="1" x14ac:dyDescent="0.2">
      <c r="A57" s="51"/>
      <c r="B57" s="64" t="s">
        <v>90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 ht="15" customHeight="1" x14ac:dyDescent="0.2">
      <c r="A58" s="51"/>
      <c r="B58" s="64" t="s">
        <v>91</v>
      </c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 ht="15" customHeight="1" x14ac:dyDescent="0.2">
      <c r="A59" s="51"/>
      <c r="B59" s="63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 ht="15" customHeight="1" x14ac:dyDescent="0.2">
      <c r="A60" s="111" t="s">
        <v>77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1:12" ht="15" customHeight="1" x14ac:dyDescent="0.2">
      <c r="A61" s="145" t="str">
        <f>IF(COUNTBLANK(C8:C26)=19,"",CONCATENATE(UPPER(D3),":",G3," - ",N8,"  ",N9,"  ",N10,"  ",N11,"  ",N12,"  ",N13,"  ",N14,"  ",N15,"  ",N16,"  ",N17,"  ",N18))&amp;IF(COUNTBLANK(C8:C26)=19,"",CONCATENATE("  ",N19,"  ",N20,"  ",N21,"  ",N22,"  ",N23,"  ",N24,"  ",N25,"  ",N26))</f>
        <v/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1:12" ht="15" customHeight="1" x14ac:dyDescent="0.2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</row>
    <row r="63" spans="1:12" ht="15" customHeight="1" x14ac:dyDescent="0.2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</row>
    <row r="64" spans="1:12" ht="15" customHeight="1" x14ac:dyDescent="0.2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</row>
    <row r="65" spans="1:12" ht="15" customHeight="1" x14ac:dyDescent="0.2">
      <c r="A65" s="145" t="str">
        <f>IF(COUNTBLANK(C30:C48)=19,"",CONCATENATE(UPPER(L3),":",I3," - ",N30,"  ",N31,"  ",N32,"  ",N33,"  ",N34,"  ",N35,"  ",N36,"  ",N37,"  ",N38,"  ",N39,"  ",N40))&amp;IF(COUNTBLANK(C30:C48)=19,"",CONCATENATE("  ",N41,"  ",N42,"  ",N43,"  ",N44,"  ",N45,"  ",N46,"  ",N47,"  ",N48))</f>
        <v/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</row>
    <row r="66" spans="1:12" ht="15" customHeight="1" x14ac:dyDescent="0.2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ht="15" customHeight="1" x14ac:dyDescent="0.2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1:12" ht="15" customHeight="1" x14ac:dyDescent="0.2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1:12" ht="15" customHeight="1" x14ac:dyDescent="0.2">
      <c r="B69" s="49"/>
    </row>
    <row r="70" spans="1:12" ht="15" customHeight="1" x14ac:dyDescent="0.2">
      <c r="B70" s="49"/>
    </row>
    <row r="71" spans="1:12" ht="15" customHeight="1" x14ac:dyDescent="0.2">
      <c r="B71" s="49"/>
    </row>
    <row r="72" spans="1:12" ht="15" customHeight="1" x14ac:dyDescent="0.2">
      <c r="B72" s="49"/>
    </row>
    <row r="73" spans="1:12" ht="15" customHeight="1" x14ac:dyDescent="0.2">
      <c r="B73" s="49"/>
    </row>
    <row r="74" spans="1:12" ht="15" customHeight="1" x14ac:dyDescent="0.2">
      <c r="B74" s="49"/>
    </row>
    <row r="75" spans="1:12" ht="15" customHeight="1" x14ac:dyDescent="0.2">
      <c r="B75" s="49"/>
    </row>
    <row r="76" spans="1:12" ht="15" customHeight="1" x14ac:dyDescent="0.2">
      <c r="B76" s="49"/>
    </row>
    <row r="77" spans="1:12" ht="15" customHeight="1" x14ac:dyDescent="0.2">
      <c r="B77" s="49"/>
    </row>
    <row r="78" spans="1:12" ht="15" customHeight="1" x14ac:dyDescent="0.2">
      <c r="B78" s="49"/>
    </row>
    <row r="79" spans="1:12" ht="15" customHeight="1" x14ac:dyDescent="0.2">
      <c r="B79" s="49"/>
    </row>
    <row r="80" spans="1:12" ht="15" customHeight="1" x14ac:dyDescent="0.2">
      <c r="B80" s="49"/>
    </row>
    <row r="81" spans="2:2" ht="15" customHeight="1" x14ac:dyDescent="0.2">
      <c r="B81" s="49"/>
    </row>
    <row r="82" spans="2:2" ht="15" customHeight="1" x14ac:dyDescent="0.2">
      <c r="B82" s="49"/>
    </row>
    <row r="83" spans="2:2" ht="15" customHeight="1" x14ac:dyDescent="0.2">
      <c r="B83" s="49"/>
    </row>
    <row r="84" spans="2:2" ht="15" customHeight="1" x14ac:dyDescent="0.2">
      <c r="B84" s="49"/>
    </row>
    <row r="85" spans="2:2" ht="15" customHeight="1" x14ac:dyDescent="0.2">
      <c r="B85" s="49"/>
    </row>
    <row r="86" spans="2:2" ht="15" customHeight="1" x14ac:dyDescent="0.2">
      <c r="B86" s="49"/>
    </row>
    <row r="87" spans="2:2" ht="15" customHeight="1" x14ac:dyDescent="0.2">
      <c r="B87" s="49"/>
    </row>
    <row r="88" spans="2:2" ht="15" customHeight="1" x14ac:dyDescent="0.2">
      <c r="B88" s="49"/>
    </row>
    <row r="89" spans="2:2" ht="15" customHeight="1" x14ac:dyDescent="0.2">
      <c r="B89" s="49"/>
    </row>
    <row r="90" spans="2:2" ht="15" customHeight="1" x14ac:dyDescent="0.2">
      <c r="B90" s="49"/>
    </row>
    <row r="91" spans="2:2" ht="15" customHeight="1" x14ac:dyDescent="0.2">
      <c r="B91" s="49"/>
    </row>
    <row r="92" spans="2:2" ht="15" customHeight="1" x14ac:dyDescent="0.2">
      <c r="B92" s="49"/>
    </row>
    <row r="93" spans="2:2" ht="15" customHeight="1" x14ac:dyDescent="0.2">
      <c r="B93" s="49"/>
    </row>
    <row r="94" spans="2:2" ht="15" customHeight="1" x14ac:dyDescent="0.2">
      <c r="B94" s="49"/>
    </row>
    <row r="95" spans="2:2" ht="15" customHeight="1" x14ac:dyDescent="0.2">
      <c r="B95" s="49"/>
    </row>
    <row r="96" spans="2:2" ht="15" customHeight="1" x14ac:dyDescent="0.2">
      <c r="B96" s="49"/>
    </row>
    <row r="97" spans="2:2" ht="15" customHeight="1" x14ac:dyDescent="0.2">
      <c r="B97" s="49"/>
    </row>
    <row r="98" spans="2:2" ht="15" customHeight="1" x14ac:dyDescent="0.2">
      <c r="B98" s="49"/>
    </row>
    <row r="99" spans="2:2" ht="15" customHeight="1" x14ac:dyDescent="0.2">
      <c r="B99" s="49"/>
    </row>
    <row r="100" spans="2:2" ht="15" customHeight="1" x14ac:dyDescent="0.2">
      <c r="B100" s="49"/>
    </row>
    <row r="101" spans="2:2" ht="15" customHeight="1" x14ac:dyDescent="0.2">
      <c r="B101" s="49"/>
    </row>
    <row r="102" spans="2:2" ht="15" customHeight="1" x14ac:dyDescent="0.2">
      <c r="B102" s="49"/>
    </row>
    <row r="103" spans="2:2" ht="15" customHeight="1" x14ac:dyDescent="0.2">
      <c r="B103" s="49"/>
    </row>
    <row r="104" spans="2:2" ht="15" customHeight="1" x14ac:dyDescent="0.2">
      <c r="B104" s="49"/>
    </row>
    <row r="105" spans="2:2" ht="15" customHeight="1" x14ac:dyDescent="0.2">
      <c r="B105" s="49"/>
    </row>
    <row r="106" spans="2:2" ht="15" customHeight="1" x14ac:dyDescent="0.2">
      <c r="B106" s="49"/>
    </row>
    <row r="107" spans="2:2" ht="15" customHeight="1" x14ac:dyDescent="0.2">
      <c r="B107" s="49"/>
    </row>
    <row r="108" spans="2:2" ht="15" customHeight="1" x14ac:dyDescent="0.2">
      <c r="B108" s="49"/>
    </row>
    <row r="109" spans="2:2" ht="15" customHeight="1" x14ac:dyDescent="0.2">
      <c r="B109" s="49"/>
    </row>
    <row r="110" spans="2:2" ht="15" customHeight="1" x14ac:dyDescent="0.2">
      <c r="B110" s="49"/>
    </row>
    <row r="111" spans="2:2" ht="15" customHeight="1" x14ac:dyDescent="0.2">
      <c r="B111" s="49"/>
    </row>
    <row r="112" spans="2:2" ht="15" customHeight="1" x14ac:dyDescent="0.2">
      <c r="B112" s="49"/>
    </row>
    <row r="113" spans="2:2" ht="15" customHeight="1" x14ac:dyDescent="0.2">
      <c r="B113" s="49"/>
    </row>
    <row r="114" spans="2:2" ht="15" customHeight="1" x14ac:dyDescent="0.2">
      <c r="B114" s="49"/>
    </row>
    <row r="115" spans="2:2" ht="15" customHeight="1" x14ac:dyDescent="0.2">
      <c r="B115" s="49"/>
    </row>
    <row r="116" spans="2:2" ht="15" customHeight="1" x14ac:dyDescent="0.2">
      <c r="B116" s="49"/>
    </row>
    <row r="117" spans="2:2" ht="15" customHeight="1" x14ac:dyDescent="0.2">
      <c r="B117" s="49"/>
    </row>
    <row r="118" spans="2:2" ht="15" customHeight="1" x14ac:dyDescent="0.2">
      <c r="B118" s="49"/>
    </row>
    <row r="119" spans="2:2" ht="15" customHeight="1" x14ac:dyDescent="0.2">
      <c r="B119" s="49"/>
    </row>
    <row r="120" spans="2:2" ht="15" customHeight="1" x14ac:dyDescent="0.2">
      <c r="B120" s="49"/>
    </row>
    <row r="121" spans="2:2" ht="15" customHeight="1" x14ac:dyDescent="0.2">
      <c r="B121" s="49"/>
    </row>
    <row r="122" spans="2:2" ht="15" customHeight="1" x14ac:dyDescent="0.2">
      <c r="B122" s="49"/>
    </row>
    <row r="123" spans="2:2" ht="15" customHeight="1" x14ac:dyDescent="0.2">
      <c r="B123" s="49"/>
    </row>
    <row r="124" spans="2:2" ht="15" customHeight="1" x14ac:dyDescent="0.2">
      <c r="B124" s="49"/>
    </row>
    <row r="125" spans="2:2" ht="15" customHeight="1" x14ac:dyDescent="0.2">
      <c r="B125" s="49"/>
    </row>
    <row r="126" spans="2:2" ht="15" customHeight="1" x14ac:dyDescent="0.2">
      <c r="B126" s="49"/>
    </row>
    <row r="127" spans="2:2" ht="15" customHeight="1" x14ac:dyDescent="0.2">
      <c r="B127" s="49"/>
    </row>
    <row r="128" spans="2:2" ht="15" customHeight="1" x14ac:dyDescent="0.2">
      <c r="B128" s="49"/>
    </row>
    <row r="129" spans="2:2" ht="15" customHeight="1" x14ac:dyDescent="0.2">
      <c r="B129" s="49"/>
    </row>
    <row r="130" spans="2:2" ht="15" customHeight="1" x14ac:dyDescent="0.2">
      <c r="B130" s="49"/>
    </row>
    <row r="131" spans="2:2" ht="15" customHeight="1" x14ac:dyDescent="0.2">
      <c r="B131" s="49"/>
    </row>
    <row r="132" spans="2:2" ht="15" customHeight="1" x14ac:dyDescent="0.2">
      <c r="B132" s="49"/>
    </row>
    <row r="133" spans="2:2" ht="15" customHeight="1" x14ac:dyDescent="0.2">
      <c r="B133" s="49"/>
    </row>
    <row r="134" spans="2:2" ht="15" customHeight="1" x14ac:dyDescent="0.2">
      <c r="B134" s="49"/>
    </row>
    <row r="135" spans="2:2" ht="15" customHeight="1" x14ac:dyDescent="0.2">
      <c r="B135" s="49"/>
    </row>
    <row r="136" spans="2:2" ht="15" customHeight="1" x14ac:dyDescent="0.2">
      <c r="B136" s="49"/>
    </row>
    <row r="137" spans="2:2" ht="15" customHeight="1" x14ac:dyDescent="0.2">
      <c r="B137" s="49"/>
    </row>
    <row r="138" spans="2:2" ht="15" customHeight="1" x14ac:dyDescent="0.2">
      <c r="B138" s="49"/>
    </row>
    <row r="139" spans="2:2" ht="15" customHeight="1" x14ac:dyDescent="0.2">
      <c r="B139" s="49"/>
    </row>
    <row r="140" spans="2:2" ht="15" customHeight="1" x14ac:dyDescent="0.2">
      <c r="B140" s="49"/>
    </row>
    <row r="141" spans="2:2" ht="15" customHeight="1" x14ac:dyDescent="0.2">
      <c r="B141" s="49"/>
    </row>
    <row r="142" spans="2:2" ht="15" customHeight="1" x14ac:dyDescent="0.2">
      <c r="B142" s="49"/>
    </row>
    <row r="143" spans="2:2" ht="15" customHeight="1" x14ac:dyDescent="0.2">
      <c r="B143" s="49"/>
    </row>
    <row r="144" spans="2:2" ht="15" customHeight="1" x14ac:dyDescent="0.2">
      <c r="B144" s="49"/>
    </row>
    <row r="145" spans="2:2" ht="15" customHeight="1" x14ac:dyDescent="0.2">
      <c r="B145" s="49"/>
    </row>
    <row r="146" spans="2:2" ht="15" customHeight="1" x14ac:dyDescent="0.2">
      <c r="B146" s="49"/>
    </row>
    <row r="147" spans="2:2" ht="15" customHeight="1" x14ac:dyDescent="0.2">
      <c r="B147" s="49"/>
    </row>
    <row r="148" spans="2:2" ht="15" customHeight="1" x14ac:dyDescent="0.2">
      <c r="B148" s="49"/>
    </row>
    <row r="149" spans="2:2" ht="15" customHeight="1" x14ac:dyDescent="0.2">
      <c r="B149" s="49"/>
    </row>
    <row r="150" spans="2:2" ht="15" customHeight="1" x14ac:dyDescent="0.2">
      <c r="B150" s="49"/>
    </row>
  </sheetData>
  <sheetCalcPr fullCalcOnLoad="1"/>
  <sheetProtection sheet="1"/>
  <mergeCells count="3">
    <mergeCell ref="D5:F5"/>
    <mergeCell ref="A61:L64"/>
    <mergeCell ref="A65:L68"/>
  </mergeCells>
  <printOptions horizontalCentered="1"/>
  <pageMargins left="0.19685039370078741" right="0.19685039370078741" top="0.39370078740157483" bottom="0.39370078740157483" header="0" footer="0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Instruções</vt:lpstr>
      <vt:lpstr>Súmula</vt:lpstr>
      <vt:lpstr>Resumo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2012-01-15T01:14:12Z</cp:lastPrinted>
  <dcterms:created xsi:type="dcterms:W3CDTF">2011-02-06T02:23:49Z</dcterms:created>
  <dcterms:modified xsi:type="dcterms:W3CDTF">2023-02-25T23:49:13Z</dcterms:modified>
</cp:coreProperties>
</file>