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D:\FPFM-Futmesa\2025\Tecnico\Adulto\Final Paulistao\"/>
    </mc:Choice>
  </mc:AlternateContent>
  <xr:revisionPtr revIDLastSave="0" documentId="8_{3DEDC505-32AC-472E-8129-3AF1689E2FE0}" xr6:coauthVersionLast="47" xr6:coauthVersionMax="47" xr10:uidLastSave="{00000000-0000-0000-0000-000000000000}"/>
  <bookViews>
    <workbookView xWindow="180" yWindow="210" windowWidth="26715" windowHeight="15090" activeTab="1" xr2:uid="{00000000-000D-0000-FFFF-FFFF00000000}"/>
  </bookViews>
  <sheets>
    <sheet name="Instruções" sheetId="1" r:id="rId1"/>
    <sheet name="Súmula" sheetId="2" r:id="rId2"/>
    <sheet name="Resumo" sheetId="3" r:id="rId3"/>
  </sheets>
  <definedNames>
    <definedName name="LS_EQUIPE1">Súmula!$B$26:$B$46</definedName>
    <definedName name="LS_EQUIPE2">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wH656Wt1t+EBLqOSLjouv8vvw3wbw7f+8o52RpgTMSY="/>
    </ext>
  </extLst>
</workbook>
</file>

<file path=xl/calcChain.xml><?xml version="1.0" encoding="utf-8"?>
<calcChain xmlns="http://schemas.openxmlformats.org/spreadsheetml/2006/main">
  <c r="C52" i="3" l="1"/>
  <c r="J52" i="3"/>
  <c r="I52" i="3"/>
  <c r="H52" i="3"/>
  <c r="G52" i="3"/>
  <c r="F52" i="3"/>
  <c r="C51" i="3"/>
  <c r="J51" i="3"/>
  <c r="I51" i="3"/>
  <c r="H51" i="3"/>
  <c r="G51" i="3"/>
  <c r="F51" i="3"/>
  <c r="C50" i="3"/>
  <c r="J50" i="3"/>
  <c r="I50" i="3"/>
  <c r="H50" i="3"/>
  <c r="G50" i="3"/>
  <c r="F50" i="3"/>
  <c r="C49" i="3"/>
  <c r="J49" i="3"/>
  <c r="I49" i="3"/>
  <c r="H49" i="3"/>
  <c r="G49" i="3"/>
  <c r="F49" i="3"/>
  <c r="C48" i="3"/>
  <c r="J48" i="3"/>
  <c r="I48" i="3"/>
  <c r="H48" i="3"/>
  <c r="G48" i="3"/>
  <c r="F48" i="3"/>
  <c r="C47" i="3"/>
  <c r="J47" i="3"/>
  <c r="I47" i="3"/>
  <c r="H47" i="3"/>
  <c r="G47" i="3"/>
  <c r="F47" i="3"/>
  <c r="C46" i="3"/>
  <c r="J46" i="3"/>
  <c r="I46" i="3"/>
  <c r="H46" i="3"/>
  <c r="G46" i="3"/>
  <c r="F46" i="3"/>
  <c r="C45" i="3"/>
  <c r="J45" i="3"/>
  <c r="I45" i="3"/>
  <c r="H45" i="3"/>
  <c r="G45" i="3"/>
  <c r="F45" i="3"/>
  <c r="C44" i="3"/>
  <c r="J44" i="3"/>
  <c r="I44" i="3"/>
  <c r="H44" i="3"/>
  <c r="G44" i="3"/>
  <c r="F44" i="3"/>
  <c r="C43" i="3"/>
  <c r="J43" i="3"/>
  <c r="I43" i="3"/>
  <c r="H43" i="3"/>
  <c r="G43" i="3"/>
  <c r="F43" i="3"/>
  <c r="C42" i="3"/>
  <c r="J42" i="3"/>
  <c r="I42" i="3"/>
  <c r="H42" i="3"/>
  <c r="G42" i="3"/>
  <c r="F42" i="3"/>
  <c r="C41" i="3"/>
  <c r="J41" i="3"/>
  <c r="I41" i="3"/>
  <c r="H41" i="3"/>
  <c r="G41" i="3"/>
  <c r="F41" i="3"/>
  <c r="C40" i="3"/>
  <c r="J40" i="3"/>
  <c r="I40" i="3"/>
  <c r="H40" i="3"/>
  <c r="G40" i="3"/>
  <c r="F40" i="3"/>
  <c r="C39" i="3"/>
  <c r="J39" i="3"/>
  <c r="I39" i="3"/>
  <c r="H39" i="3"/>
  <c r="G39" i="3"/>
  <c r="F39" i="3"/>
  <c r="C38" i="3"/>
  <c r="I9" i="2"/>
  <c r="I12" i="2"/>
  <c r="I15" i="2"/>
  <c r="I18" i="2"/>
  <c r="I21" i="2"/>
  <c r="I24" i="2"/>
  <c r="R9" i="2"/>
  <c r="R12" i="2"/>
  <c r="R15" i="2"/>
  <c r="R18" i="2"/>
  <c r="R21" i="2"/>
  <c r="R24" i="2"/>
  <c r="AA9" i="2"/>
  <c r="AA12" i="2"/>
  <c r="AA15" i="2"/>
  <c r="AA18" i="2"/>
  <c r="AA21" i="2"/>
  <c r="AA24" i="2"/>
  <c r="AJ9" i="2"/>
  <c r="AJ12" i="2"/>
  <c r="AJ15" i="2"/>
  <c r="AJ18" i="2"/>
  <c r="AJ21" i="2"/>
  <c r="AJ24" i="2"/>
  <c r="AS9" i="2"/>
  <c r="AS15" i="2"/>
  <c r="AS18" i="2"/>
  <c r="AS21" i="2"/>
  <c r="AS24" i="2"/>
  <c r="BB9" i="2"/>
  <c r="BB12" i="2"/>
  <c r="BB18" i="2"/>
  <c r="BB21" i="2"/>
  <c r="BB24" i="2"/>
  <c r="BB15" i="2"/>
  <c r="DI15" i="2"/>
  <c r="DI9" i="2"/>
  <c r="DI12" i="2"/>
  <c r="DI21" i="2"/>
  <c r="DI24" i="2"/>
  <c r="DI18" i="2"/>
  <c r="DI6" i="2"/>
  <c r="DH15" i="2"/>
  <c r="DH9" i="2"/>
  <c r="DH12" i="2"/>
  <c r="DH21" i="2"/>
  <c r="DH24" i="2"/>
  <c r="DH18" i="2"/>
  <c r="DH6" i="2"/>
  <c r="AV5" i="2"/>
  <c r="BB4" i="2"/>
  <c r="DJ15" i="2"/>
  <c r="DP15" i="2"/>
  <c r="J38" i="3"/>
  <c r="DK15" i="2"/>
  <c r="DO15" i="2"/>
  <c r="I38" i="3"/>
  <c r="DG15" i="2"/>
  <c r="DN15" i="2"/>
  <c r="H38" i="3"/>
  <c r="DM15" i="2"/>
  <c r="G38" i="3"/>
  <c r="DL15" i="2"/>
  <c r="F38" i="3"/>
  <c r="C37" i="3"/>
  <c r="BF9" i="2"/>
  <c r="BF12" i="2"/>
  <c r="BF15" i="2"/>
  <c r="BF18" i="2"/>
  <c r="BF21" i="2"/>
  <c r="BF24" i="2"/>
  <c r="BF6" i="2"/>
  <c r="BE9" i="2"/>
  <c r="BE12" i="2"/>
  <c r="BE15" i="2"/>
  <c r="BE18" i="2"/>
  <c r="BE21" i="2"/>
  <c r="BE24" i="2"/>
  <c r="BE6" i="2"/>
  <c r="C5" i="2"/>
  <c r="I4" i="2"/>
  <c r="C19" i="2"/>
  <c r="C16" i="2"/>
  <c r="C13" i="2"/>
  <c r="C10" i="2"/>
  <c r="C7" i="2"/>
  <c r="BG9" i="2"/>
  <c r="BM9" i="2"/>
  <c r="BG12" i="2"/>
  <c r="BM12" i="2"/>
  <c r="BG15" i="2"/>
  <c r="BM15" i="2"/>
  <c r="BG18" i="2"/>
  <c r="BM18" i="2"/>
  <c r="BG21" i="2"/>
  <c r="BM21" i="2"/>
  <c r="BG24" i="2"/>
  <c r="BM24" i="2"/>
  <c r="BQ9" i="2"/>
  <c r="BQ12" i="2"/>
  <c r="BQ15" i="2"/>
  <c r="BQ18" i="2"/>
  <c r="BQ21" i="2"/>
  <c r="BQ24" i="2"/>
  <c r="BQ6" i="2"/>
  <c r="BP9" i="2"/>
  <c r="BP12" i="2"/>
  <c r="BP15" i="2"/>
  <c r="BP18" i="2"/>
  <c r="BP21" i="2"/>
  <c r="BP24" i="2"/>
  <c r="BP6" i="2"/>
  <c r="L5" i="2"/>
  <c r="R4" i="2"/>
  <c r="L7" i="2"/>
  <c r="BR9" i="2"/>
  <c r="BX9" i="2"/>
  <c r="BR12" i="2"/>
  <c r="BX12" i="2"/>
  <c r="BR15" i="2"/>
  <c r="BX15" i="2"/>
  <c r="BR18" i="2"/>
  <c r="BX18" i="2"/>
  <c r="BR21" i="2"/>
  <c r="BX21" i="2"/>
  <c r="BR24" i="2"/>
  <c r="BX24" i="2"/>
  <c r="CB9" i="2"/>
  <c r="CB12" i="2"/>
  <c r="CB15" i="2"/>
  <c r="CB18" i="2"/>
  <c r="CB21" i="2"/>
  <c r="CB24" i="2"/>
  <c r="CB6" i="2"/>
  <c r="CA9" i="2"/>
  <c r="CA12" i="2"/>
  <c r="CA15" i="2"/>
  <c r="CA18" i="2"/>
  <c r="CA21" i="2"/>
  <c r="CA24" i="2"/>
  <c r="CA6" i="2"/>
  <c r="U5" i="2"/>
  <c r="AA4" i="2"/>
  <c r="CC9" i="2"/>
  <c r="CI9" i="2"/>
  <c r="CC12" i="2"/>
  <c r="CI12" i="2"/>
  <c r="CC15" i="2"/>
  <c r="CI15" i="2"/>
  <c r="CC18" i="2"/>
  <c r="CI18" i="2"/>
  <c r="CC21" i="2"/>
  <c r="CI21" i="2"/>
  <c r="CC24" i="2"/>
  <c r="CI24" i="2"/>
  <c r="CM9" i="2"/>
  <c r="CM12" i="2"/>
  <c r="CM15" i="2"/>
  <c r="CM18" i="2"/>
  <c r="CM21" i="2"/>
  <c r="CM24" i="2"/>
  <c r="CM6" i="2"/>
  <c r="CL9" i="2"/>
  <c r="CL12" i="2"/>
  <c r="CL15" i="2"/>
  <c r="CL18" i="2"/>
  <c r="CL21" i="2"/>
  <c r="CL24" i="2"/>
  <c r="CL6" i="2"/>
  <c r="AD5" i="2"/>
  <c r="AJ4" i="2"/>
  <c r="CN9" i="2"/>
  <c r="CT9" i="2"/>
  <c r="CN12" i="2"/>
  <c r="CT12" i="2"/>
  <c r="CN15" i="2"/>
  <c r="CT15" i="2"/>
  <c r="CN18" i="2"/>
  <c r="CT18" i="2"/>
  <c r="CN21" i="2"/>
  <c r="CT21" i="2"/>
  <c r="CN24" i="2"/>
  <c r="CT24" i="2"/>
  <c r="CX9" i="2"/>
  <c r="CX12" i="2"/>
  <c r="CX15" i="2"/>
  <c r="CX18" i="2"/>
  <c r="CX21" i="2"/>
  <c r="CX24" i="2"/>
  <c r="CX6" i="2"/>
  <c r="CW9" i="2"/>
  <c r="CW12" i="2"/>
  <c r="CW15" i="2"/>
  <c r="CW18" i="2"/>
  <c r="CW21" i="2"/>
  <c r="CW24" i="2"/>
  <c r="CW6" i="2"/>
  <c r="AM5" i="2"/>
  <c r="AS4" i="2"/>
  <c r="CY9" i="2"/>
  <c r="DE9" i="2"/>
  <c r="CY12" i="2"/>
  <c r="DE12" i="2"/>
  <c r="CY15" i="2"/>
  <c r="DE15" i="2"/>
  <c r="CY18" i="2"/>
  <c r="DE18" i="2"/>
  <c r="CY21" i="2"/>
  <c r="DE21" i="2"/>
  <c r="CY24" i="2"/>
  <c r="DE24" i="2"/>
  <c r="DJ9" i="2"/>
  <c r="DP9" i="2"/>
  <c r="DJ12" i="2"/>
  <c r="DP12" i="2"/>
  <c r="DJ18" i="2"/>
  <c r="DP18" i="2"/>
  <c r="DJ21" i="2"/>
  <c r="DP21" i="2"/>
  <c r="DJ24" i="2"/>
  <c r="DP24" i="2"/>
  <c r="J37" i="3"/>
  <c r="BH9" i="2"/>
  <c r="BL9" i="2"/>
  <c r="BS12" i="2"/>
  <c r="BW12" i="2"/>
  <c r="CD15" i="2"/>
  <c r="CH15" i="2"/>
  <c r="CO18" i="2"/>
  <c r="CS18" i="2"/>
  <c r="CZ9" i="2"/>
  <c r="DD9" i="2"/>
  <c r="CZ12" i="2"/>
  <c r="DD12" i="2"/>
  <c r="CZ15" i="2"/>
  <c r="DD15" i="2"/>
  <c r="CZ18" i="2"/>
  <c r="DD18" i="2"/>
  <c r="CZ21" i="2"/>
  <c r="DD21" i="2"/>
  <c r="CZ24" i="2"/>
  <c r="DD24" i="2"/>
  <c r="DK9" i="2"/>
  <c r="DO9" i="2"/>
  <c r="DK12" i="2"/>
  <c r="DO12" i="2"/>
  <c r="DK18" i="2"/>
  <c r="DO18" i="2"/>
  <c r="DK21" i="2"/>
  <c r="DO21" i="2"/>
  <c r="DK24" i="2"/>
  <c r="DO24" i="2"/>
  <c r="I37" i="3"/>
  <c r="BD9" i="2"/>
  <c r="BK9" i="2"/>
  <c r="BO12" i="2"/>
  <c r="BV12" i="2"/>
  <c r="BZ15" i="2"/>
  <c r="CG15" i="2"/>
  <c r="CK18" i="2"/>
  <c r="CR18" i="2"/>
  <c r="CV9" i="2"/>
  <c r="DC9" i="2"/>
  <c r="CV12" i="2"/>
  <c r="DC12" i="2"/>
  <c r="CV15" i="2"/>
  <c r="DC15" i="2"/>
  <c r="CV18" i="2"/>
  <c r="DC18" i="2"/>
  <c r="CV21" i="2"/>
  <c r="DC21" i="2"/>
  <c r="CV24" i="2"/>
  <c r="DC24" i="2"/>
  <c r="DG9" i="2"/>
  <c r="DN9" i="2"/>
  <c r="DG12" i="2"/>
  <c r="DN12" i="2"/>
  <c r="DG18" i="2"/>
  <c r="DN18" i="2"/>
  <c r="DG21" i="2"/>
  <c r="DN21" i="2"/>
  <c r="DG24" i="2"/>
  <c r="DN24" i="2"/>
  <c r="H37" i="3"/>
  <c r="BJ9" i="2"/>
  <c r="BU12" i="2"/>
  <c r="CF15" i="2"/>
  <c r="CQ18" i="2"/>
  <c r="DB9" i="2"/>
  <c r="DB12" i="2"/>
  <c r="DB15" i="2"/>
  <c r="DB18" i="2"/>
  <c r="DB21" i="2"/>
  <c r="DB24" i="2"/>
  <c r="DM9" i="2"/>
  <c r="DM12" i="2"/>
  <c r="DM18" i="2"/>
  <c r="DM21" i="2"/>
  <c r="DM24" i="2"/>
  <c r="G37" i="3"/>
  <c r="BI9" i="2"/>
  <c r="BT12" i="2"/>
  <c r="CE15" i="2"/>
  <c r="CP18" i="2"/>
  <c r="DA9" i="2"/>
  <c r="DA12" i="2"/>
  <c r="DA15" i="2"/>
  <c r="DA18" i="2"/>
  <c r="DA21" i="2"/>
  <c r="DA24" i="2"/>
  <c r="DL9" i="2"/>
  <c r="DL12" i="2"/>
  <c r="DL18" i="2"/>
  <c r="DL21" i="2"/>
  <c r="DL24" i="2"/>
  <c r="F37" i="3"/>
  <c r="C36" i="3"/>
  <c r="J36" i="3"/>
  <c r="BH12" i="2"/>
  <c r="BL12" i="2"/>
  <c r="BS15" i="2"/>
  <c r="BW15" i="2"/>
  <c r="CD18" i="2"/>
  <c r="CH18" i="2"/>
  <c r="CO21" i="2"/>
  <c r="CS21" i="2"/>
  <c r="I36" i="3"/>
  <c r="BD12" i="2"/>
  <c r="BK12" i="2"/>
  <c r="BO15" i="2"/>
  <c r="BV15" i="2"/>
  <c r="BZ18" i="2"/>
  <c r="CG18" i="2"/>
  <c r="CK21" i="2"/>
  <c r="CR21" i="2"/>
  <c r="H36" i="3"/>
  <c r="BJ12" i="2"/>
  <c r="BU15" i="2"/>
  <c r="CF18" i="2"/>
  <c r="CQ21" i="2"/>
  <c r="G36" i="3"/>
  <c r="BI12" i="2"/>
  <c r="BT15" i="2"/>
  <c r="CE18" i="2"/>
  <c r="CP21" i="2"/>
  <c r="F36" i="3"/>
  <c r="C35" i="3"/>
  <c r="J35" i="3"/>
  <c r="BH15" i="2"/>
  <c r="BL15" i="2"/>
  <c r="BS18" i="2"/>
  <c r="BW18" i="2"/>
  <c r="CD21" i="2"/>
  <c r="CH21" i="2"/>
  <c r="CO24" i="2"/>
  <c r="CS24" i="2"/>
  <c r="I35" i="3"/>
  <c r="BD15" i="2"/>
  <c r="BK15" i="2"/>
  <c r="BO18" i="2"/>
  <c r="BV18" i="2"/>
  <c r="BZ21" i="2"/>
  <c r="CG21" i="2"/>
  <c r="CK24" i="2"/>
  <c r="CR24" i="2"/>
  <c r="H35" i="3"/>
  <c r="BJ15" i="2"/>
  <c r="BU18" i="2"/>
  <c r="CF21" i="2"/>
  <c r="CQ24" i="2"/>
  <c r="G35" i="3"/>
  <c r="BI15" i="2"/>
  <c r="BT18" i="2"/>
  <c r="CE21" i="2"/>
  <c r="CP24" i="2"/>
  <c r="F35" i="3"/>
  <c r="C34" i="3"/>
  <c r="J34" i="3"/>
  <c r="BH18" i="2"/>
  <c r="BL18" i="2"/>
  <c r="BS21" i="2"/>
  <c r="BW21" i="2"/>
  <c r="CD24" i="2"/>
  <c r="CH24" i="2"/>
  <c r="CO9" i="2"/>
  <c r="CS9" i="2"/>
  <c r="I34" i="3"/>
  <c r="BD18" i="2"/>
  <c r="BK18" i="2"/>
  <c r="BO21" i="2"/>
  <c r="BV21" i="2"/>
  <c r="BZ24" i="2"/>
  <c r="CG24" i="2"/>
  <c r="CK9" i="2"/>
  <c r="CR9" i="2"/>
  <c r="H34" i="3"/>
  <c r="BJ18" i="2"/>
  <c r="BU21" i="2"/>
  <c r="CF24" i="2"/>
  <c r="CQ9" i="2"/>
  <c r="G34" i="3"/>
  <c r="BI18" i="2"/>
  <c r="BT21" i="2"/>
  <c r="CE24" i="2"/>
  <c r="CP9" i="2"/>
  <c r="F34" i="3"/>
  <c r="C33" i="3"/>
  <c r="J33" i="3"/>
  <c r="BH21" i="2"/>
  <c r="BL21" i="2"/>
  <c r="BS24" i="2"/>
  <c r="BW24" i="2"/>
  <c r="CD9" i="2"/>
  <c r="CH9" i="2"/>
  <c r="CO12" i="2"/>
  <c r="CS12" i="2"/>
  <c r="I33" i="3"/>
  <c r="BD21" i="2"/>
  <c r="BK21" i="2"/>
  <c r="BO24" i="2"/>
  <c r="BV24" i="2"/>
  <c r="BZ9" i="2"/>
  <c r="CG9" i="2"/>
  <c r="CK12" i="2"/>
  <c r="CR12" i="2"/>
  <c r="H33" i="3"/>
  <c r="BJ21" i="2"/>
  <c r="BU24" i="2"/>
  <c r="CF9" i="2"/>
  <c r="CQ12" i="2"/>
  <c r="G33" i="3"/>
  <c r="BI21" i="2"/>
  <c r="BT24" i="2"/>
  <c r="CE9" i="2"/>
  <c r="CP12" i="2"/>
  <c r="F33" i="3"/>
  <c r="C32" i="3"/>
  <c r="J32" i="3"/>
  <c r="BH24" i="2"/>
  <c r="BL24" i="2"/>
  <c r="BS9" i="2"/>
  <c r="BW9" i="2"/>
  <c r="CD12" i="2"/>
  <c r="CH12" i="2"/>
  <c r="CO15" i="2"/>
  <c r="CS15" i="2"/>
  <c r="I32" i="3"/>
  <c r="BD24" i="2"/>
  <c r="BK24" i="2"/>
  <c r="BO9" i="2"/>
  <c r="BV9" i="2"/>
  <c r="BZ12" i="2"/>
  <c r="CG12" i="2"/>
  <c r="CK15" i="2"/>
  <c r="CR15" i="2"/>
  <c r="H32" i="3"/>
  <c r="BJ24" i="2"/>
  <c r="BU9" i="2"/>
  <c r="CF12" i="2"/>
  <c r="CQ15" i="2"/>
  <c r="G32" i="3"/>
  <c r="BI24" i="2"/>
  <c r="BT9" i="2"/>
  <c r="CE12" i="2"/>
  <c r="CP15" i="2"/>
  <c r="F32" i="3"/>
  <c r="C28" i="3"/>
  <c r="J28" i="3"/>
  <c r="I28" i="3"/>
  <c r="H28" i="3"/>
  <c r="G28" i="3"/>
  <c r="F28" i="3"/>
  <c r="C27" i="3"/>
  <c r="J27" i="3"/>
  <c r="I27" i="3"/>
  <c r="H27" i="3"/>
  <c r="G27" i="3"/>
  <c r="F27" i="3"/>
  <c r="C26" i="3"/>
  <c r="J26" i="3"/>
  <c r="I26" i="3"/>
  <c r="H26" i="3"/>
  <c r="G26" i="3"/>
  <c r="F26" i="3"/>
  <c r="C25" i="3"/>
  <c r="J25" i="3"/>
  <c r="I25" i="3"/>
  <c r="H25" i="3"/>
  <c r="G25" i="3"/>
  <c r="F25" i="3"/>
  <c r="C24" i="3"/>
  <c r="J24" i="3"/>
  <c r="I24" i="3"/>
  <c r="H24" i="3"/>
  <c r="G24" i="3"/>
  <c r="F24" i="3"/>
  <c r="C23" i="3"/>
  <c r="J23" i="3"/>
  <c r="I23" i="3"/>
  <c r="H23" i="3"/>
  <c r="G23" i="3"/>
  <c r="F23" i="3"/>
  <c r="C22" i="3"/>
  <c r="J22" i="3"/>
  <c r="I22" i="3"/>
  <c r="H22" i="3"/>
  <c r="G22" i="3"/>
  <c r="F22" i="3"/>
  <c r="C21" i="3"/>
  <c r="J21" i="3"/>
  <c r="I21" i="3"/>
  <c r="H21" i="3"/>
  <c r="G21" i="3"/>
  <c r="F21" i="3"/>
  <c r="C20" i="3"/>
  <c r="J20" i="3"/>
  <c r="I20" i="3"/>
  <c r="H20" i="3"/>
  <c r="G20" i="3"/>
  <c r="F20" i="3"/>
  <c r="C19" i="3"/>
  <c r="J19" i="3"/>
  <c r="I19" i="3"/>
  <c r="H19" i="3"/>
  <c r="G19" i="3"/>
  <c r="F19" i="3"/>
  <c r="C18" i="3"/>
  <c r="J18" i="3"/>
  <c r="I18" i="3"/>
  <c r="H18" i="3"/>
  <c r="G18" i="3"/>
  <c r="F18" i="3"/>
  <c r="C17" i="3"/>
  <c r="J17" i="3"/>
  <c r="I17" i="3"/>
  <c r="H17" i="3"/>
  <c r="G17" i="3"/>
  <c r="F17" i="3"/>
  <c r="C16" i="3"/>
  <c r="J16" i="3"/>
  <c r="I16" i="3"/>
  <c r="H16" i="3"/>
  <c r="G16" i="3"/>
  <c r="F16" i="3"/>
  <c r="C15" i="3"/>
  <c r="J15" i="3"/>
  <c r="I15" i="3"/>
  <c r="H15" i="3"/>
  <c r="G15" i="3"/>
  <c r="F15" i="3"/>
  <c r="C14" i="3"/>
  <c r="A9" i="2"/>
  <c r="A12" i="2"/>
  <c r="A15" i="2"/>
  <c r="A18" i="2"/>
  <c r="A21" i="2"/>
  <c r="A24" i="2"/>
  <c r="J9" i="2"/>
  <c r="J12" i="2"/>
  <c r="J15" i="2"/>
  <c r="J18" i="2"/>
  <c r="J21" i="2"/>
  <c r="J24" i="2"/>
  <c r="S9" i="2"/>
  <c r="S12" i="2"/>
  <c r="S15" i="2"/>
  <c r="S18" i="2"/>
  <c r="S21" i="2"/>
  <c r="S24" i="2"/>
  <c r="AB9" i="2"/>
  <c r="AB12" i="2"/>
  <c r="AB15" i="2"/>
  <c r="AB18" i="2"/>
  <c r="AB21" i="2"/>
  <c r="AB24" i="2"/>
  <c r="AK9" i="2"/>
  <c r="AK12" i="2"/>
  <c r="AK15" i="2"/>
  <c r="AK18" i="2"/>
  <c r="AK21" i="2"/>
  <c r="AK24" i="2"/>
  <c r="AT9" i="2"/>
  <c r="AT12" i="2"/>
  <c r="AT15" i="2"/>
  <c r="AT18" i="2"/>
  <c r="AT21" i="2"/>
  <c r="AT24" i="2"/>
  <c r="CV6" i="2"/>
  <c r="AK5" i="2"/>
  <c r="DG6" i="2"/>
  <c r="AT5" i="2"/>
  <c r="J14" i="3"/>
  <c r="I14" i="3"/>
  <c r="H14" i="3"/>
  <c r="G14" i="3"/>
  <c r="F14" i="3"/>
  <c r="C13" i="3"/>
  <c r="BD6" i="2"/>
  <c r="A5" i="2"/>
  <c r="A10" i="2"/>
  <c r="A13" i="2"/>
  <c r="A16" i="2"/>
  <c r="A19" i="2"/>
  <c r="A22" i="2"/>
  <c r="BH6" i="2"/>
  <c r="BO6" i="2"/>
  <c r="J5" i="2"/>
  <c r="J7" i="2"/>
  <c r="J10" i="2"/>
  <c r="J13" i="2"/>
  <c r="J16" i="2"/>
  <c r="J19" i="2"/>
  <c r="J22" i="2"/>
  <c r="BS6" i="2"/>
  <c r="BZ6" i="2"/>
  <c r="S5" i="2"/>
  <c r="S7" i="2"/>
  <c r="S10" i="2"/>
  <c r="S13" i="2"/>
  <c r="S16" i="2"/>
  <c r="S19" i="2"/>
  <c r="S22" i="2"/>
  <c r="CD6" i="2"/>
  <c r="CK6" i="2"/>
  <c r="AB5" i="2"/>
  <c r="AB7" i="2"/>
  <c r="AB10" i="2"/>
  <c r="AB13" i="2"/>
  <c r="AB16" i="2"/>
  <c r="AB19" i="2"/>
  <c r="AB22" i="2"/>
  <c r="CO6" i="2"/>
  <c r="AK7" i="2"/>
  <c r="AK10" i="2"/>
  <c r="AK13" i="2"/>
  <c r="AK16" i="2"/>
  <c r="AK19" i="2"/>
  <c r="AK22" i="2"/>
  <c r="CZ6" i="2"/>
  <c r="AT7" i="2"/>
  <c r="AT10" i="2"/>
  <c r="AT13" i="2"/>
  <c r="AT16" i="2"/>
  <c r="AT19" i="2"/>
  <c r="AT22" i="2"/>
  <c r="DK6" i="2"/>
  <c r="J13" i="3"/>
  <c r="I13" i="3"/>
  <c r="H13" i="3"/>
  <c r="G13" i="3"/>
  <c r="F13" i="3"/>
  <c r="C12" i="3"/>
  <c r="J12" i="3"/>
  <c r="I12" i="3"/>
  <c r="H12" i="3"/>
  <c r="G12" i="3"/>
  <c r="F12" i="3"/>
  <c r="C11" i="3"/>
  <c r="J11" i="3"/>
  <c r="I11" i="3"/>
  <c r="H11" i="3"/>
  <c r="G11" i="3"/>
  <c r="F11" i="3"/>
  <c r="C10" i="3"/>
  <c r="J10" i="3"/>
  <c r="I10" i="3"/>
  <c r="H10" i="3"/>
  <c r="G10" i="3"/>
  <c r="F10" i="3"/>
  <c r="C9" i="3"/>
  <c r="J9" i="3"/>
  <c r="I9" i="3"/>
  <c r="H9" i="3"/>
  <c r="G9" i="3"/>
  <c r="F9" i="3"/>
  <c r="C8" i="3"/>
  <c r="J8" i="3"/>
  <c r="I8" i="3"/>
  <c r="H8" i="3"/>
  <c r="G8" i="3"/>
  <c r="F8" i="3"/>
  <c r="L3" i="3"/>
  <c r="AQ31" i="2"/>
  <c r="I3" i="3"/>
  <c r="N52" i="3"/>
  <c r="N51" i="3"/>
  <c r="N50" i="3"/>
  <c r="N49" i="3"/>
  <c r="N48" i="3"/>
  <c r="N47" i="3"/>
  <c r="N46" i="3"/>
  <c r="N45" i="3"/>
  <c r="N44" i="3"/>
  <c r="N43" i="3"/>
  <c r="N42" i="3"/>
  <c r="N41" i="3"/>
  <c r="N40" i="3"/>
  <c r="N39" i="3"/>
  <c r="E38" i="3"/>
  <c r="D38" i="3"/>
  <c r="N38" i="3"/>
  <c r="E37" i="3"/>
  <c r="D37" i="3"/>
  <c r="N37" i="3"/>
  <c r="E36" i="3"/>
  <c r="D36" i="3"/>
  <c r="N36" i="3"/>
  <c r="E35" i="3"/>
  <c r="D35" i="3"/>
  <c r="N35" i="3"/>
  <c r="E34" i="3"/>
  <c r="D34" i="3"/>
  <c r="N34" i="3"/>
  <c r="E33" i="3"/>
  <c r="D33" i="3"/>
  <c r="N33" i="3"/>
  <c r="E32" i="3"/>
  <c r="D32" i="3"/>
  <c r="N32" i="3"/>
  <c r="A69" i="3"/>
  <c r="D3" i="3"/>
  <c r="G4" i="2"/>
  <c r="P4" i="2"/>
  <c r="Y4" i="2"/>
  <c r="AH4" i="2"/>
  <c r="AQ4" i="2"/>
  <c r="AZ4" i="2"/>
  <c r="AN31" i="2"/>
  <c r="G3" i="3"/>
  <c r="N28" i="3"/>
  <c r="N27" i="3"/>
  <c r="N26" i="3"/>
  <c r="N25" i="3"/>
  <c r="N24" i="3"/>
  <c r="N23" i="3"/>
  <c r="N22" i="3"/>
  <c r="N21" i="3"/>
  <c r="N20" i="3"/>
  <c r="N19" i="3"/>
  <c r="N18" i="3"/>
  <c r="N17" i="3"/>
  <c r="N16" i="3"/>
  <c r="N15" i="3"/>
  <c r="E14" i="3"/>
  <c r="D14" i="3"/>
  <c r="N14" i="3"/>
  <c r="E13" i="3"/>
  <c r="D13" i="3"/>
  <c r="N13" i="3"/>
  <c r="E12" i="3"/>
  <c r="D12" i="3"/>
  <c r="N12" i="3"/>
  <c r="E11" i="3"/>
  <c r="D11" i="3"/>
  <c r="N11" i="3"/>
  <c r="E10" i="3"/>
  <c r="D10" i="3"/>
  <c r="N10" i="3"/>
  <c r="E9" i="3"/>
  <c r="D9" i="3"/>
  <c r="N9" i="3"/>
  <c r="BD2" i="2"/>
  <c r="BO2" i="2"/>
  <c r="BZ2" i="2"/>
  <c r="CK2" i="2"/>
  <c r="CV2" i="2"/>
  <c r="DG2" i="2"/>
  <c r="E8" i="3"/>
  <c r="D8" i="3"/>
  <c r="N8" i="3"/>
  <c r="A65" i="3"/>
  <c r="K32" i="3"/>
  <c r="K33" i="3"/>
  <c r="K34" i="3"/>
  <c r="K35" i="3"/>
  <c r="K36" i="3"/>
  <c r="K37" i="3"/>
  <c r="K38" i="3"/>
  <c r="K39" i="3"/>
  <c r="K40" i="3"/>
  <c r="K41" i="3"/>
  <c r="K42" i="3"/>
  <c r="K43" i="3"/>
  <c r="K44" i="3"/>
  <c r="K45" i="3"/>
  <c r="K46" i="3"/>
  <c r="K47" i="3"/>
  <c r="K48" i="3"/>
  <c r="K49" i="3"/>
  <c r="K50" i="3"/>
  <c r="K51" i="3"/>
  <c r="K52" i="3"/>
  <c r="K53" i="3"/>
  <c r="J53" i="3"/>
  <c r="I53" i="3"/>
  <c r="H53" i="3"/>
  <c r="G53" i="3"/>
  <c r="F53" i="3"/>
  <c r="E39" i="3"/>
  <c r="E40" i="3"/>
  <c r="E41" i="3"/>
  <c r="E42" i="3"/>
  <c r="E43" i="3"/>
  <c r="E44" i="3"/>
  <c r="E45" i="3"/>
  <c r="E46" i="3"/>
  <c r="E47" i="3"/>
  <c r="E48" i="3"/>
  <c r="E49" i="3"/>
  <c r="E50" i="3"/>
  <c r="E51" i="3"/>
  <c r="E52" i="3"/>
  <c r="E53" i="3"/>
  <c r="D39" i="3"/>
  <c r="D40" i="3"/>
  <c r="D41" i="3"/>
  <c r="D42" i="3"/>
  <c r="D43" i="3"/>
  <c r="D44" i="3"/>
  <c r="D45" i="3"/>
  <c r="D46" i="3"/>
  <c r="D47" i="3"/>
  <c r="D48" i="3"/>
  <c r="D49" i="3"/>
  <c r="D50" i="3"/>
  <c r="D51" i="3"/>
  <c r="D52" i="3"/>
  <c r="D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CY6" i="2"/>
  <c r="DJ6" i="2"/>
  <c r="K8" i="3"/>
  <c r="K9" i="3"/>
  <c r="K10" i="3"/>
  <c r="K11" i="3"/>
  <c r="K12" i="3"/>
  <c r="K13" i="3"/>
  <c r="K14" i="3"/>
  <c r="K15" i="3"/>
  <c r="K16" i="3"/>
  <c r="K17" i="3"/>
  <c r="K18" i="3"/>
  <c r="K19" i="3"/>
  <c r="K20" i="3"/>
  <c r="K21" i="3"/>
  <c r="K22" i="3"/>
  <c r="K23" i="3"/>
  <c r="K24" i="3"/>
  <c r="K25" i="3"/>
  <c r="K26" i="3"/>
  <c r="K27" i="3"/>
  <c r="K28" i="3"/>
  <c r="K29" i="3"/>
  <c r="J29" i="3"/>
  <c r="I29" i="3"/>
  <c r="H29" i="3"/>
  <c r="G29" i="3"/>
  <c r="F29" i="3"/>
  <c r="E15" i="3"/>
  <c r="E16" i="3"/>
  <c r="E17" i="3"/>
  <c r="E18" i="3"/>
  <c r="E19" i="3"/>
  <c r="E20" i="3"/>
  <c r="E21" i="3"/>
  <c r="E22" i="3"/>
  <c r="E23" i="3"/>
  <c r="E24" i="3"/>
  <c r="E25" i="3"/>
  <c r="E26" i="3"/>
  <c r="E27" i="3"/>
  <c r="E28" i="3"/>
  <c r="E29" i="3"/>
  <c r="D15" i="3"/>
  <c r="D16" i="3"/>
  <c r="D17" i="3"/>
  <c r="D18" i="3"/>
  <c r="D19" i="3"/>
  <c r="D20" i="3"/>
  <c r="D21" i="3"/>
  <c r="D22" i="3"/>
  <c r="D23" i="3"/>
  <c r="D24" i="3"/>
  <c r="D25" i="3"/>
  <c r="D26" i="3"/>
  <c r="D27" i="3"/>
  <c r="D28" i="3"/>
  <c r="D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B10" i="3"/>
  <c r="A10" i="3"/>
  <c r="B9" i="3"/>
  <c r="A9" i="3"/>
  <c r="B8" i="3"/>
  <c r="A8" i="3"/>
  <c r="L5" i="3"/>
  <c r="D5" i="3"/>
  <c r="L10" i="2"/>
  <c r="U13" i="2"/>
  <c r="AD16" i="2"/>
  <c r="AM19" i="2"/>
  <c r="AV22" i="2"/>
  <c r="L13" i="2"/>
  <c r="U16" i="2"/>
  <c r="AD19" i="2"/>
  <c r="AM22" i="2"/>
  <c r="L16" i="2"/>
  <c r="U19" i="2"/>
  <c r="AD22" i="2"/>
  <c r="L19" i="2"/>
  <c r="U22" i="2"/>
  <c r="L22" i="2"/>
  <c r="U10" i="2"/>
  <c r="AD13" i="2"/>
  <c r="AM16" i="2"/>
  <c r="AV19" i="2"/>
  <c r="U7" i="2"/>
  <c r="AD10" i="2"/>
  <c r="AM13" i="2"/>
  <c r="AV16" i="2"/>
  <c r="AD7" i="2"/>
  <c r="AM10" i="2"/>
  <c r="AV13" i="2"/>
  <c r="AM7" i="2"/>
  <c r="AV10" i="2"/>
  <c r="AV7" i="2"/>
  <c r="CN6" i="2"/>
  <c r="CC6" i="2"/>
  <c r="BR6" i="2"/>
  <c r="BG6" i="2"/>
</calcChain>
</file>

<file path=xl/sharedStrings.xml><?xml version="1.0" encoding="utf-8"?>
<sst xmlns="http://schemas.openxmlformats.org/spreadsheetml/2006/main" count="351" uniqueCount="110">
  <si>
    <t>x</t>
  </si>
  <si>
    <t>Versão 1.4 (01-Jan-2013)</t>
  </si>
  <si>
    <r>
      <rPr>
        <b/>
        <sz val="26"/>
        <color rgb="FFFF0000"/>
        <rFont val="Arial"/>
      </rPr>
      <t>F</t>
    </r>
    <r>
      <rPr>
        <b/>
        <sz val="26"/>
        <color rgb="FF000000"/>
        <rFont val="Arial"/>
      </rPr>
      <t xml:space="preserve">ederação </t>
    </r>
    <r>
      <rPr>
        <b/>
        <sz val="26"/>
        <color rgb="FFFF0000"/>
        <rFont val="Arial"/>
      </rPr>
      <t>P</t>
    </r>
    <r>
      <rPr>
        <b/>
        <sz val="26"/>
        <color rgb="FF000000"/>
        <rFont val="Arial"/>
      </rPr>
      <t xml:space="preserve">aulista de </t>
    </r>
    <r>
      <rPr>
        <b/>
        <sz val="26"/>
        <color rgb="FFFF0000"/>
        <rFont val="Arial"/>
      </rPr>
      <t>F</t>
    </r>
    <r>
      <rPr>
        <b/>
        <sz val="26"/>
        <color rgb="FF000000"/>
        <rFont val="Arial"/>
      </rPr>
      <t xml:space="preserve">utebol de </t>
    </r>
    <r>
      <rPr>
        <b/>
        <sz val="26"/>
        <color rgb="FFFF0000"/>
        <rFont val="Arial"/>
      </rPr>
      <t>M</t>
    </r>
    <r>
      <rPr>
        <b/>
        <sz val="26"/>
        <color rgb="FF000000"/>
        <rFont val="Arial"/>
      </rPr>
      <t>esa</t>
    </r>
  </si>
  <si>
    <t xml:space="preserve"> CAMPEONATO PAULISTA DE CLUBES DE FUTEBOL DE MESA</t>
  </si>
  <si>
    <t>SUMULA - 6 JOGADORES</t>
  </si>
  <si>
    <t>Instruções para preenchimento da guia SÚMULA:</t>
  </si>
  <si>
    <r>
      <rPr>
        <sz val="10"/>
        <color theme="1"/>
        <rFont val="Noto Sans Symbols"/>
      </rPr>
      <t>u</t>
    </r>
    <r>
      <rPr>
        <sz val="10"/>
        <color theme="1"/>
        <rFont val="Arial"/>
      </rPr>
      <t xml:space="preserve">  Esta planilha é composta por 2 guias: </t>
    </r>
    <r>
      <rPr>
        <b/>
        <sz val="10"/>
        <color theme="1"/>
        <rFont val="Arial"/>
      </rPr>
      <t>súmula</t>
    </r>
    <r>
      <rPr>
        <sz val="10"/>
        <color theme="1"/>
        <rFont val="Arial"/>
      </rPr>
      <t xml:space="preserve"> e </t>
    </r>
    <r>
      <rPr>
        <b/>
        <sz val="10"/>
        <color theme="1"/>
        <rFont val="Arial"/>
      </rPr>
      <t>resumo.</t>
    </r>
  </si>
  <si>
    <r>
      <rPr>
        <sz val="10"/>
        <color theme="1"/>
        <rFont val="Noto Sans Symbols"/>
      </rPr>
      <t>u</t>
    </r>
    <r>
      <rPr>
        <sz val="10"/>
        <color theme="1"/>
        <rFont val="Arial"/>
      </rPr>
      <t xml:space="preserve">  É necessário </t>
    </r>
    <r>
      <rPr>
        <b/>
        <sz val="10"/>
        <color theme="1"/>
        <rFont val="Arial"/>
      </rPr>
      <t>preecher apenas a guia súmula</t>
    </r>
    <r>
      <rPr>
        <sz val="10"/>
        <color theme="1"/>
        <rFont val="Arial"/>
      </rPr>
      <t>. A guia resumo será preenchida automaticamente.</t>
    </r>
  </si>
  <si>
    <r>
      <rPr>
        <sz val="10"/>
        <color theme="1"/>
        <rFont val="Noto Sans Symbols"/>
      </rPr>
      <t>u</t>
    </r>
    <r>
      <rPr>
        <sz val="10"/>
        <color theme="1"/>
        <rFont val="Arial"/>
      </rPr>
      <t xml:space="preserve">  Todos os cálculos serão realizados automaticamente.</t>
    </r>
  </si>
  <si>
    <r>
      <rPr>
        <sz val="10"/>
        <color theme="1"/>
        <rFont val="Noto Sans Symbols"/>
      </rPr>
      <t>u</t>
    </r>
    <r>
      <rPr>
        <sz val="10"/>
        <color theme="1"/>
        <rFont val="Arial"/>
      </rPr>
      <t xml:space="preserve">  Apenas os campos em cinza estão disponíveis para preenchimento.</t>
    </r>
  </si>
  <si>
    <r>
      <rPr>
        <b/>
        <sz val="10"/>
        <color rgb="FF000000"/>
        <rFont val="Arial"/>
      </rPr>
      <t>1.</t>
    </r>
    <r>
      <rPr>
        <sz val="10"/>
        <color rgb="FF000000"/>
        <rFont val="Arial"/>
      </rPr>
      <t xml:space="preserve">  Preencha a </t>
    </r>
    <r>
      <rPr>
        <b/>
        <sz val="10"/>
        <color rgb="FF000000"/>
        <rFont val="Arial"/>
      </rPr>
      <t>lista de jogadores</t>
    </r>
    <r>
      <rPr>
        <sz val="10"/>
        <color rgb="FF000000"/>
        <rFont val="Arial"/>
      </rPr>
      <t xml:space="preserve"> com o </t>
    </r>
    <r>
      <rPr>
        <b/>
        <sz val="10"/>
        <color rgb="FF000000"/>
        <rFont val="Arial"/>
      </rPr>
      <t>nome popular</t>
    </r>
    <r>
      <rPr>
        <sz val="10"/>
        <color rgb="FF000000"/>
        <rFont val="Arial"/>
      </rPr>
      <t xml:space="preserve"> cadastrado no ranking, e </t>
    </r>
    <r>
      <rPr>
        <b/>
        <sz val="10"/>
        <color rgb="FF000000"/>
        <rFont val="Arial"/>
      </rPr>
      <t>número da FPFM</t>
    </r>
    <r>
      <rPr>
        <sz val="10"/>
        <color rgb="FF000000"/>
        <rFont val="Arial"/>
      </rPr>
      <t>, das equipes I e II.</t>
    </r>
  </si>
  <si>
    <t xml:space="preserve">     A súmula será preenchida automaticamente com os jogadores titulares.</t>
  </si>
  <si>
    <r>
      <rPr>
        <b/>
        <sz val="10"/>
        <color rgb="FF000000"/>
        <rFont val="Arial"/>
      </rPr>
      <t>2.</t>
    </r>
    <r>
      <rPr>
        <sz val="10"/>
        <color rgb="FF000000"/>
        <rFont val="Arial"/>
      </rPr>
      <t xml:space="preserve">  Se um jogador </t>
    </r>
    <r>
      <rPr>
        <b/>
        <sz val="10"/>
        <color rgb="FF000000"/>
        <rFont val="Arial"/>
      </rPr>
      <t>reserva</t>
    </r>
    <r>
      <rPr>
        <sz val="10"/>
        <color rgb="FF000000"/>
        <rFont val="Arial"/>
      </rPr>
      <t xml:space="preserve"> entrar no jogo, </t>
    </r>
    <r>
      <rPr>
        <b/>
        <sz val="10"/>
        <color rgb="FF000000"/>
        <rFont val="Arial"/>
      </rPr>
      <t>altere os nomes diretamente na tabela de jogos</t>
    </r>
    <r>
      <rPr>
        <sz val="10"/>
        <color rgb="FF000000"/>
        <rFont val="Arial"/>
      </rPr>
      <t>, exatamente como foram cadastrados na lista de jogadores.</t>
    </r>
  </si>
  <si>
    <r>
      <rPr>
        <b/>
        <sz val="10"/>
        <color rgb="FF000000"/>
        <rFont val="Arial"/>
      </rPr>
      <t>3.</t>
    </r>
    <r>
      <rPr>
        <sz val="10"/>
        <color rgb="FF000000"/>
        <rFont val="Arial"/>
      </rPr>
      <t xml:space="preserve">  Preencha os </t>
    </r>
    <r>
      <rPr>
        <b/>
        <sz val="10"/>
        <color rgb="FF000000"/>
        <rFont val="Arial"/>
      </rPr>
      <t>resultados dos jogos</t>
    </r>
    <r>
      <rPr>
        <sz val="10"/>
        <color rgb="FF000000"/>
        <rFont val="Arial"/>
      </rPr>
      <t>.</t>
    </r>
  </si>
  <si>
    <r>
      <rPr>
        <b/>
        <sz val="10"/>
        <color rgb="FF000000"/>
        <rFont val="Arial"/>
      </rPr>
      <t>4.</t>
    </r>
    <r>
      <rPr>
        <sz val="10"/>
        <color rgb="FF000000"/>
        <rFont val="Arial"/>
      </rPr>
      <t xml:space="preserve">  Preencha os </t>
    </r>
    <r>
      <rPr>
        <b/>
        <sz val="10"/>
        <color rgb="FF000000"/>
        <rFont val="Arial"/>
      </rPr>
      <t>campos restantes</t>
    </r>
    <r>
      <rPr>
        <sz val="10"/>
        <color rgb="FF000000"/>
        <rFont val="Arial"/>
      </rPr>
      <t xml:space="preserve"> (Data, categoria, ano, nome equipe I, nome equipe II).</t>
    </r>
  </si>
  <si>
    <r>
      <rPr>
        <b/>
        <sz val="10"/>
        <color rgb="FF000000"/>
        <rFont val="Arial"/>
      </rPr>
      <t>5.</t>
    </r>
    <r>
      <rPr>
        <sz val="10"/>
        <color rgb="FF000000"/>
        <rFont val="Arial"/>
      </rPr>
      <t xml:space="preserve">  Pronto. Envie este arquivo preenchido junto com a súmula original para </t>
    </r>
    <r>
      <rPr>
        <u/>
        <sz val="10"/>
        <color rgb="FF0000FF"/>
        <rFont val="Arial"/>
      </rPr>
      <t>diretortecnico@futmesa.com.br</t>
    </r>
    <r>
      <rPr>
        <sz val="10"/>
        <color rgb="FF000000"/>
        <rFont val="Arial"/>
      </rPr>
      <t xml:space="preserve"> com cópia para </t>
    </r>
    <r>
      <rPr>
        <u/>
        <sz val="10"/>
        <color rgb="FF0000FF"/>
        <rFont val="Arial"/>
      </rPr>
      <t>futmesa@futmesa.com.br</t>
    </r>
  </si>
  <si>
    <r>
      <rPr>
        <sz val="10"/>
        <color theme="1"/>
        <rFont val="Noto Sans Symbols"/>
      </rPr>
      <t>u</t>
    </r>
    <r>
      <rPr>
        <sz val="10"/>
        <color theme="1"/>
        <rFont val="Arial"/>
      </rPr>
      <t xml:space="preserve">  Em caso de dúvidas, entre em contato com </t>
    </r>
    <r>
      <rPr>
        <u/>
        <sz val="10"/>
        <color rgb="FF0000FF"/>
        <rFont val="Arial"/>
      </rPr>
      <t>diretortecnico@futmesa.com.br</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</si>
  <si>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</si>
  <si>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</si>
  <si>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</si>
  <si>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</si>
  <si>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</si>
  <si>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</si>
  <si>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</si>
  <si>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</si>
  <si>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</si>
  <si>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</si>
  <si>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</si>
  <si>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</si>
  <si>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</si>
  <si>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</si>
  <si>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</si>
  <si>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</si>
  <si>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</si>
  <si>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</si>
  <si>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</si>
  <si>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</si>
  <si>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</si>
  <si>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EQUIPE I</t>
  </si>
  <si>
    <t>BOTONISTAS</t>
  </si>
  <si>
    <t>EQUIPE II</t>
  </si>
  <si>
    <t>Nº FPFM:</t>
  </si>
  <si>
    <t>Nº FPFM</t>
  </si>
  <si>
    <t>SÚMULA</t>
  </si>
  <si>
    <t>DATA</t>
  </si>
  <si>
    <t>RESULTADO FINAL</t>
  </si>
  <si>
    <t>SÃO PAULO</t>
  </si>
  <si>
    <t>X</t>
  </si>
  <si>
    <t>PALMEIRAS</t>
  </si>
  <si>
    <t>R1</t>
  </si>
  <si>
    <t>R2</t>
  </si>
  <si>
    <t>R3</t>
  </si>
  <si>
    <t>R4</t>
  </si>
  <si>
    <t>CAPITÃO EQUIPE I</t>
  </si>
  <si>
    <t>CAPITÃO EQUIPE II</t>
  </si>
  <si>
    <t>R5</t>
  </si>
  <si>
    <t>R6</t>
  </si>
  <si>
    <t>REPRESENTANTE FPFM</t>
  </si>
  <si>
    <t>R7</t>
  </si>
  <si>
    <t>R8</t>
  </si>
  <si>
    <t>R9</t>
  </si>
  <si>
    <t>R10</t>
  </si>
  <si>
    <t>R11</t>
  </si>
  <si>
    <t>R12</t>
  </si>
  <si>
    <t>R13</t>
  </si>
  <si>
    <t>R14</t>
  </si>
  <si>
    <t>R15</t>
  </si>
  <si>
    <r>
      <rPr>
        <sz val="20"/>
        <color rgb="FFFF0000"/>
        <rFont val="Arial"/>
      </rPr>
      <t>F</t>
    </r>
    <r>
      <rPr>
        <sz val="20"/>
        <color theme="1"/>
        <rFont val="Arial"/>
      </rPr>
      <t xml:space="preserve">ederação </t>
    </r>
    <r>
      <rPr>
        <sz val="20"/>
        <color rgb="FFFF0000"/>
        <rFont val="Arial"/>
      </rPr>
      <t>P</t>
    </r>
    <r>
      <rPr>
        <sz val="20"/>
        <color theme="1"/>
        <rFont val="Arial"/>
      </rPr>
      <t xml:space="preserve">aulista de </t>
    </r>
    <r>
      <rPr>
        <sz val="20"/>
        <color rgb="FFFF0000"/>
        <rFont val="Arial"/>
      </rPr>
      <t>F</t>
    </r>
    <r>
      <rPr>
        <sz val="20"/>
        <color theme="1"/>
        <rFont val="Arial"/>
      </rPr>
      <t xml:space="preserve">utebol de </t>
    </r>
    <r>
      <rPr>
        <sz val="20"/>
        <color rgb="FFFF0000"/>
        <rFont val="Arial"/>
      </rPr>
      <t>M</t>
    </r>
    <r>
      <rPr>
        <sz val="20"/>
        <color theme="1"/>
        <rFont val="Arial"/>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</si>
  <si>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</si>
  <si>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</si>
  <si>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</si>
  <si>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</si>
  <si>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</si>
  <si>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</si>
  <si>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</si>
  <si>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</si>
  <si>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</si>
  <si>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</si>
  <si>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</si>
  <si>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</si>
  <si>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</si>
  <si>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</si>
  <si>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</si>
  <si>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</si>
  <si>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</si>
  <si>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</si>
  <si>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</si>
  <si>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</si>
  <si>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</si>
  <si>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</si>
  <si>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</si>
  <si>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</si>
  <si>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</si>
  <si>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</si>
  <si>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</si>
  <si>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</si>
  <si>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RAFA</t>
  </si>
  <si>
    <t>THIAGO</t>
  </si>
  <si>
    <t>PEDRO</t>
  </si>
  <si>
    <t>VITINHO</t>
  </si>
  <si>
    <t>EDNILSON</t>
  </si>
  <si>
    <t>VICTOR</t>
  </si>
  <si>
    <t>QUINHO</t>
  </si>
  <si>
    <t>MAURO</t>
  </si>
  <si>
    <t>DINEY</t>
  </si>
  <si>
    <t>VV</t>
  </si>
  <si>
    <t>JEFFERSON</t>
  </si>
  <si>
    <t>MICHILIN</t>
  </si>
  <si>
    <t>PERROTTI</t>
  </si>
  <si>
    <t>THIAGO MACHADO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</si>
</sst>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1">
    <font>
      <sz val="11"/>
      <color theme="1"/>
      <name val="Calibri"/>
      <scheme val="minor"/>
    </font>
    <font>
      <sz val="10"/>
      <color theme="1"/>
      <name val="Arial"/>
    </font>
    <font>
      <sz val="10"/>
      <color theme="0"/>
      <name val="Arial"/>
    </font>
    <font>
      <i/>
      <sz val="8"/>
      <color theme="1"/>
      <name val="Arial"/>
    </font>
    <font>
      <sz val="11"/>
      <color theme="1"/>
      <name val="Arial"/>
    </font>
    <font>
      <b/>
      <sz val="26"/>
      <color theme="1"/>
      <name val="Arial"/>
    </font>
    <font>
      <b/>
      <sz val="10"/>
      <color theme="1"/>
      <name val="Arial"/>
    </font>
    <font>
      <b/>
      <sz val="14"/>
      <color theme="1"/>
      <name val="Arial"/>
    </font>
    <font>
      <sz val="11"/>
      <name val="Calibri"/>
    </font>
    <font>
      <b/>
      <i/>
      <u/>
      <sz val="10"/>
      <color theme="1"/>
      <name val="Arial"/>
    </font>
    <font>
      <sz val="10"/>
      <color theme="1"/>
      <name val="Calibri"/>
    </font>
    <font>
      <sz val="10"/>
      <color theme="1"/>
      <name val="Noto Sans Symbols"/>
    </font>
    <font>
      <sz val="18"/>
      <color rgb="FF0000FF"/>
      <name val="Arial"/>
    </font>
    <font>
      <sz val="8"/>
      <color theme="1"/>
      <name val="Arial"/>
    </font>
    <font>
      <sz val="9"/>
      <color theme="1"/>
      <name val="Arial"/>
    </font>
    <font>
      <b/>
      <sz val="9"/>
      <color theme="1"/>
      <name val="Arial"/>
    </font>
    <font>
      <b/>
      <sz val="8"/>
      <color theme="1"/>
      <name val="Arial"/>
    </font>
    <font>
      <b/>
      <sz val="10"/>
      <color rgb="FF0000FF"/>
      <name val="Arial"/>
    </font>
    <font>
      <sz val="8"/>
      <color rgb="FF0000FF"/>
      <name val="Arial"/>
    </font>
    <font>
      <b/>
      <sz val="11"/>
      <color rgb="FF0000FF"/>
      <name val="Arial"/>
    </font>
    <font>
      <sz val="16"/>
      <color rgb="FF0000FF"/>
      <name val="Arial"/>
    </font>
    <font>
      <b/>
      <sz val="16"/>
      <color rgb="FF0000FF"/>
      <name val="Arial"/>
    </font>
    <font>
      <sz val="16"/>
      <color theme="1"/>
      <name val="Arial"/>
    </font>
    <font>
      <sz val="20"/>
      <color theme="1"/>
      <name val="Arial"/>
    </font>
    <font>
      <b/>
      <u/>
      <sz val="10"/>
      <color theme="1"/>
      <name val="Arial"/>
    </font>
    <font>
      <b/>
      <sz val="26"/>
      <color rgb="FFFF0000"/>
      <name val="Arial"/>
    </font>
    <font>
      <b/>
      <sz val="26"/>
      <color rgb="FF000000"/>
      <name val="Arial"/>
    </font>
    <font>
      <b/>
      <sz val="10"/>
      <color rgb="FF000000"/>
      <name val="Arial"/>
    </font>
    <font>
      <sz val="10"/>
      <color rgb="FF000000"/>
      <name val="Arial"/>
    </font>
    <font>
      <u/>
      <sz val="10"/>
      <color rgb="FF0000FF"/>
      <name val="Arial"/>
    </font>
    <font>
      <sz val="20"/>
      <color rgb="FFFF0000"/>
      <name val="Arial"/>
    </font>
  </fonts>
  <fills count="7">
    <fill>
      <patternFill patternType="none"/>
    </fill>
    <fill>
      <patternFill patternType="gray125"/>
    </fill>
    <fill>
      <patternFill patternType="solid">
        <fgColor rgb="FFEAEAEA"/>
        <bgColor rgb="FFEAEAEA"/>
      </patternFill>
    </fill>
    <fill>
      <patternFill patternType="solid">
        <fgColor rgb="FFF8F8F8"/>
        <bgColor rgb="FFF8F8F8"/>
      </patternFill>
    </fill>
    <fill>
      <patternFill patternType="solid">
        <fgColor rgb="FFCCFFCC"/>
        <bgColor rgb="FFCCFFCC"/>
      </patternFill>
    </fill>
    <fill>
      <patternFill patternType="solid">
        <fgColor rgb="FFFFFF99"/>
        <bgColor rgb="FFFFFF99"/>
      </patternFill>
    </fill>
    <fill>
      <patternFill patternType="solid">
        <fgColor rgb="FFCCECFF"/>
        <bgColor rgb="FFCCECFF"/>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hair">
        <color rgb="FF000000"/>
      </left>
      <right/>
      <top style="thin">
        <color rgb="FF000000"/>
      </top>
      <bottom style="thin">
        <color rgb="FF000000"/>
      </bottom>
      <diagonal/>
    </border>
    <border>
      <left/>
      <right/>
      <top style="thin">
        <color rgb="FF000000"/>
      </top>
      <bottom style="thin">
        <color rgb="FF000000"/>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s>
  <cellStyleXfs count="1">
    <xf numFmtId="0" fontId="0" fillId="0" borderId="0"/>
  </cellStyleXfs>
  <cellXfs count="126">
    <xf numFmtId="0" fontId="0" fillId="0" borderId="0" xfId="0"/>
    <xf numFmtId="0" fontId="1" fillId="0" borderId="0" xfId="0" applyFont="1"/>
    <xf numFmtId="0" fontId="2" fillId="0" borderId="0" xfId="0" applyFont="1"/>
    <xf numFmtId="0" fontId="1" fillId="0" borderId="1" xfId="0" applyFont="1" applyBorder="1"/>
    <xf numFmtId="0" fontId="1" fillId="0" borderId="2" xfId="0" applyFont="1" applyBorder="1"/>
    <xf numFmtId="0" fontId="3" fillId="0" borderId="3" xfId="0" applyFont="1" applyBorder="1" applyAlignment="1">
      <alignment horizontal="right"/>
    </xf>
    <xf numFmtId="0" fontId="4" fillId="0" borderId="0" xfId="0" applyFont="1"/>
    <xf numFmtId="0" fontId="4" fillId="0" borderId="4" xfId="0" applyFont="1" applyBorder="1"/>
    <xf numFmtId="0" fontId="5" fillId="0" borderId="0" xfId="0" applyFont="1" applyAlignment="1">
      <alignment horizontal="left"/>
    </xf>
    <xf numFmtId="0" fontId="4" fillId="0" borderId="5" xfId="0" applyFont="1" applyBorder="1"/>
    <xf numFmtId="0" fontId="6" fillId="0" borderId="0" xfId="0" applyFont="1" applyAlignment="1">
      <alignment horizontal="left"/>
    </xf>
    <xf numFmtId="0" fontId="1" fillId="0" borderId="4" xfId="0" applyFont="1" applyBorder="1"/>
    <xf numFmtId="0" fontId="1" fillId="0" borderId="5" xfId="0" applyFont="1" applyBorder="1"/>
    <xf numFmtId="0" fontId="9" fillId="0" borderId="0" xfId="0" applyFont="1"/>
    <xf numFmtId="0" fontId="10" fillId="0" borderId="0" xfId="0" applyFont="1"/>
    <xf numFmtId="0" fontId="10" fillId="0" borderId="4" xfId="0" applyFont="1" applyBorder="1"/>
    <xf numFmtId="0" fontId="11" fillId="0" borderId="0" xfId="0" applyFont="1" applyAlignment="1">
      <alignment horizontal="left"/>
    </xf>
    <xf numFmtId="0" fontId="10" fillId="0" borderId="5" xfId="0" applyFont="1" applyBorder="1"/>
    <xf numFmtId="0" fontId="1" fillId="0" borderId="0" xfId="0" applyFont="1" applyAlignment="1">
      <alignment horizontal="left"/>
    </xf>
    <xf numFmtId="0" fontId="1" fillId="0" borderId="9" xfId="0" applyFont="1" applyBorder="1"/>
    <xf numFmtId="0" fontId="1" fillId="0" borderId="10" xfId="0" applyFont="1" applyBorder="1"/>
    <xf numFmtId="0" fontId="3" fillId="0" borderId="11" xfId="0" applyFont="1" applyBorder="1" applyAlignment="1">
      <alignment horizontal="right"/>
    </xf>
    <xf numFmtId="0" fontId="5" fillId="0" borderId="0" xfId="0" applyFont="1" applyAlignment="1">
      <alignment horizontal="center"/>
    </xf>
    <xf numFmtId="0" fontId="4" fillId="0" borderId="0" xfId="0" applyFont="1" applyAlignment="1">
      <alignment horizontal="center"/>
    </xf>
    <xf numFmtId="0" fontId="4" fillId="0" borderId="0" xfId="0" applyFont="1" applyAlignment="1">
      <alignment horizontal="left"/>
    </xf>
    <xf numFmtId="0" fontId="13" fillId="0" borderId="0" xfId="0" applyFont="1" applyAlignment="1">
      <alignment horizontal="center"/>
    </xf>
    <xf numFmtId="0" fontId="13" fillId="0" borderId="0" xfId="0" applyFont="1" applyAlignment="1">
      <alignment horizontal="center" vertical="center"/>
    </xf>
    <xf numFmtId="0" fontId="6" fillId="0" borderId="0" xfId="0" applyFont="1" applyAlignment="1">
      <alignment horizontal="center"/>
    </xf>
    <xf numFmtId="0" fontId="1" fillId="0" borderId="0" xfId="0" applyFont="1" applyAlignment="1">
      <alignment horizontal="center"/>
    </xf>
    <xf numFmtId="0" fontId="14" fillId="0" borderId="0" xfId="0" applyFont="1" applyAlignment="1">
      <alignment horizontal="left"/>
    </xf>
    <xf numFmtId="0" fontId="15" fillId="0" borderId="0" xfId="0" applyFont="1" applyAlignment="1">
      <alignment horizontal="center"/>
    </xf>
    <xf numFmtId="0" fontId="14" fillId="0" borderId="0" xfId="0" applyFont="1" applyAlignment="1">
      <alignment horizontal="center"/>
    </xf>
    <xf numFmtId="0" fontId="16" fillId="4" borderId="15" xfId="0" applyFont="1" applyFill="1" applyBorder="1" applyAlignment="1">
      <alignment horizontal="center" vertical="center"/>
    </xf>
    <xf numFmtId="0" fontId="16" fillId="5" borderId="15" xfId="0" applyFont="1" applyFill="1" applyBorder="1" applyAlignment="1">
      <alignment horizontal="center" vertical="center"/>
    </xf>
    <xf numFmtId="0" fontId="14" fillId="0" borderId="1" xfId="0" applyFont="1" applyBorder="1" applyAlignment="1">
      <alignment horizontal="center"/>
    </xf>
    <xf numFmtId="0" fontId="14" fillId="0" borderId="2" xfId="0" applyFont="1" applyBorder="1" applyAlignment="1">
      <alignment horizontal="center"/>
    </xf>
    <xf numFmtId="0" fontId="14" fillId="0" borderId="9" xfId="0" applyFont="1" applyBorder="1" applyAlignment="1">
      <alignment horizontal="center"/>
    </xf>
    <xf numFmtId="0" fontId="14" fillId="0" borderId="11" xfId="0" applyFont="1" applyBorder="1" applyAlignment="1">
      <alignment horizontal="center"/>
    </xf>
    <xf numFmtId="0" fontId="16" fillId="0" borderId="15" xfId="0" applyFont="1" applyBorder="1" applyAlignment="1">
      <alignment horizontal="center" vertical="center"/>
    </xf>
    <xf numFmtId="0" fontId="13" fillId="0" borderId="4" xfId="0" applyFont="1" applyBorder="1" applyAlignment="1">
      <alignment horizontal="right"/>
    </xf>
    <xf numFmtId="0" fontId="13" fillId="0" borderId="0" xfId="0" applyFont="1" applyAlignment="1">
      <alignment horizontal="left"/>
    </xf>
    <xf numFmtId="0" fontId="13" fillId="0" borderId="2" xfId="0" applyFont="1" applyBorder="1" applyAlignment="1">
      <alignment horizontal="center"/>
    </xf>
    <xf numFmtId="0" fontId="13" fillId="0" borderId="2" xfId="0" applyFont="1" applyBorder="1" applyAlignment="1">
      <alignment horizontal="right"/>
    </xf>
    <xf numFmtId="0" fontId="13" fillId="0" borderId="3" xfId="0" applyFont="1" applyBorder="1" applyAlignment="1">
      <alignment horizontal="left"/>
    </xf>
    <xf numFmtId="0" fontId="13" fillId="0" borderId="4" xfId="0" applyFont="1" applyBorder="1" applyAlignment="1">
      <alignment horizontal="center"/>
    </xf>
    <xf numFmtId="0" fontId="17" fillId="3" borderId="16" xfId="0" applyFont="1" applyFill="1" applyBorder="1" applyAlignment="1">
      <alignment horizontal="center" vertical="center"/>
    </xf>
    <xf numFmtId="0" fontId="1" fillId="0" borderId="0" xfId="0" applyFont="1" applyAlignment="1">
      <alignment horizontal="center" vertical="center"/>
    </xf>
    <xf numFmtId="0" fontId="13" fillId="0" borderId="5" xfId="0" applyFont="1" applyBorder="1" applyAlignment="1">
      <alignment horizontal="center"/>
    </xf>
    <xf numFmtId="0" fontId="18" fillId="3" borderId="17" xfId="0" applyFont="1" applyFill="1" applyBorder="1" applyAlignment="1">
      <alignment horizontal="left" vertical="top"/>
    </xf>
    <xf numFmtId="0" fontId="13" fillId="0" borderId="9" xfId="0" applyFont="1" applyBorder="1" applyAlignment="1">
      <alignment horizontal="center"/>
    </xf>
    <xf numFmtId="0" fontId="18" fillId="3" borderId="18" xfId="0" applyFont="1" applyFill="1" applyBorder="1" applyAlignment="1">
      <alignment horizontal="right" vertical="top"/>
    </xf>
    <xf numFmtId="0" fontId="13" fillId="0" borderId="15" xfId="0" applyFont="1" applyBorder="1" applyAlignment="1">
      <alignment horizontal="center" vertical="center"/>
    </xf>
    <xf numFmtId="0" fontId="14" fillId="0" borderId="19" xfId="0" applyFont="1" applyBorder="1" applyAlignment="1">
      <alignment horizontal="center" vertical="center"/>
    </xf>
    <xf numFmtId="0" fontId="13" fillId="0" borderId="21" xfId="0" applyFont="1" applyBorder="1" applyAlignment="1">
      <alignment horizontal="left" vertical="center"/>
    </xf>
    <xf numFmtId="0" fontId="13" fillId="0" borderId="21" xfId="0" applyFont="1" applyBorder="1" applyAlignment="1">
      <alignment horizontal="center" vertical="center"/>
    </xf>
    <xf numFmtId="0" fontId="6" fillId="0" borderId="0" xfId="0" applyFont="1" applyAlignment="1">
      <alignment horizontal="left" vertical="center"/>
    </xf>
    <xf numFmtId="0" fontId="14" fillId="0" borderId="0" xfId="0" applyFont="1" applyAlignment="1">
      <alignment horizontal="center" vertical="center"/>
    </xf>
    <xf numFmtId="3" fontId="14" fillId="0" borderId="0" xfId="0" applyNumberFormat="1" applyFont="1" applyAlignment="1">
      <alignment horizontal="right" vertical="center"/>
    </xf>
    <xf numFmtId="0" fontId="6" fillId="0" borderId="0" xfId="0" applyFont="1" applyAlignment="1">
      <alignment horizontal="left" vertical="top"/>
    </xf>
    <xf numFmtId="3" fontId="1" fillId="0" borderId="0" xfId="0" applyNumberFormat="1" applyFont="1"/>
    <xf numFmtId="0" fontId="23" fillId="0" borderId="0" xfId="0" applyFont="1" applyAlignment="1">
      <alignment vertical="center"/>
    </xf>
    <xf numFmtId="0" fontId="1" fillId="0" borderId="0" xfId="0" applyFont="1" applyAlignment="1">
      <alignment vertical="center"/>
    </xf>
    <xf numFmtId="0" fontId="17" fillId="0" borderId="25" xfId="0" applyFont="1" applyBorder="1" applyAlignment="1">
      <alignment vertical="center"/>
    </xf>
    <xf numFmtId="0" fontId="17" fillId="0" borderId="26" xfId="0" applyFont="1" applyBorder="1" applyAlignment="1">
      <alignment vertical="center"/>
    </xf>
    <xf numFmtId="0" fontId="17" fillId="0" borderId="26" xfId="0" applyFont="1" applyBorder="1" applyAlignment="1">
      <alignment horizontal="right" vertical="center"/>
    </xf>
    <xf numFmtId="0" fontId="6" fillId="0" borderId="26" xfId="0" applyFont="1" applyBorder="1" applyAlignment="1">
      <alignment horizontal="center" vertical="center"/>
    </xf>
    <xf numFmtId="0" fontId="17" fillId="0" borderId="26" xfId="0" applyFont="1" applyBorder="1" applyAlignment="1">
      <alignment horizontal="left" vertical="center"/>
    </xf>
    <xf numFmtId="0" fontId="17" fillId="0" borderId="26" xfId="0" applyFont="1" applyBorder="1" applyAlignment="1">
      <alignment horizontal="center" vertical="center"/>
    </xf>
    <xf numFmtId="0" fontId="17" fillId="0" borderId="27" xfId="0" applyFont="1" applyBorder="1" applyAlignment="1">
      <alignment horizontal="right" vertical="center"/>
    </xf>
    <xf numFmtId="0" fontId="1" fillId="0" borderId="0" xfId="0" quotePrefix="1" applyFont="1" applyAlignment="1">
      <alignment horizontal="right" vertical="center"/>
    </xf>
    <xf numFmtId="0" fontId="17" fillId="0" borderId="15" xfId="0" applyFont="1" applyBorder="1" applyAlignment="1">
      <alignment horizontal="center" vertical="center"/>
    </xf>
    <xf numFmtId="0" fontId="6" fillId="2" borderId="15" xfId="0" applyFont="1" applyFill="1" applyBorder="1" applyAlignment="1">
      <alignment horizontal="center" vertical="center"/>
    </xf>
    <xf numFmtId="3" fontId="6" fillId="2" borderId="15" xfId="0" applyNumberFormat="1" applyFont="1" applyFill="1" applyBorder="1" applyAlignment="1">
      <alignment horizontal="center" vertical="center"/>
    </xf>
    <xf numFmtId="0" fontId="1" fillId="0" borderId="15" xfId="0" applyFont="1" applyBorder="1" applyAlignment="1">
      <alignment horizontal="center" vertical="center"/>
    </xf>
    <xf numFmtId="3" fontId="1" fillId="0" borderId="15" xfId="0" applyNumberFormat="1" applyFont="1" applyBorder="1" applyAlignment="1">
      <alignment horizontal="right" vertical="center"/>
    </xf>
    <xf numFmtId="0" fontId="1" fillId="0" borderId="15" xfId="0" applyFont="1" applyBorder="1" applyAlignment="1">
      <alignment horizontal="left" vertical="center"/>
    </xf>
    <xf numFmtId="0" fontId="6" fillId="6" borderId="28" xfId="0" applyFont="1" applyFill="1" applyBorder="1" applyAlignment="1">
      <alignment horizontal="left" vertical="center"/>
    </xf>
    <xf numFmtId="3" fontId="6" fillId="6" borderId="29" xfId="0" applyNumberFormat="1" applyFont="1" applyFill="1" applyBorder="1" applyAlignment="1">
      <alignment horizontal="center" vertical="center"/>
    </xf>
    <xf numFmtId="0" fontId="6" fillId="6" borderId="30" xfId="0" applyFont="1" applyFill="1" applyBorder="1" applyAlignment="1">
      <alignment horizontal="center" vertical="center"/>
    </xf>
    <xf numFmtId="0" fontId="6" fillId="6" borderId="15" xfId="0" applyFont="1" applyFill="1" applyBorder="1" applyAlignment="1">
      <alignment horizontal="center" vertical="center"/>
    </xf>
    <xf numFmtId="0" fontId="17" fillId="6" borderId="15" xfId="0" applyFont="1" applyFill="1" applyBorder="1" applyAlignment="1">
      <alignment horizontal="center" vertical="center"/>
    </xf>
    <xf numFmtId="3" fontId="1" fillId="0" borderId="0" xfId="0" applyNumberFormat="1" applyFont="1" applyAlignment="1">
      <alignment horizontal="center"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27" xfId="0" applyFont="1" applyBorder="1" applyAlignment="1">
      <alignment horizontal="center" vertical="center"/>
    </xf>
    <xf numFmtId="3" fontId="1" fillId="0" borderId="0" xfId="0" applyNumberFormat="1" applyFont="1" applyAlignment="1">
      <alignment vertical="center"/>
    </xf>
    <xf numFmtId="3" fontId="15" fillId="0" borderId="0" xfId="0" quotePrefix="1" applyNumberFormat="1" applyFont="1" applyAlignment="1">
      <alignment horizontal="left" vertical="center"/>
    </xf>
    <xf numFmtId="3" fontId="15" fillId="0" borderId="0" xfId="0" applyNumberFormat="1" applyFont="1" applyAlignment="1">
      <alignment horizontal="left" vertical="center"/>
    </xf>
    <xf numFmtId="3" fontId="14" fillId="0" borderId="0" xfId="0" quotePrefix="1" applyNumberFormat="1" applyFont="1" applyAlignment="1">
      <alignment horizontal="left" vertical="center"/>
    </xf>
    <xf numFmtId="0" fontId="24" fillId="0" borderId="0" xfId="0" applyFont="1"/>
    <xf numFmtId="0" fontId="7" fillId="2" borderId="6" xfId="0" applyFont="1" applyFill="1" applyBorder="1" applyAlignment="1">
      <alignment horizontal="center"/>
    </xf>
    <xf numFmtId="0" fontId="8" fillId="0" borderId="7" xfId="0" applyFont="1" applyBorder="1"/>
    <xf numFmtId="0" fontId="8" fillId="0" borderId="8" xfId="0" applyFont="1" applyBorder="1"/>
    <xf numFmtId="0" fontId="14" fillId="3" borderId="20" xfId="0" applyFont="1" applyFill="1" applyBorder="1" applyAlignment="1">
      <alignment horizontal="left" vertical="center"/>
    </xf>
    <xf numFmtId="0" fontId="8" fillId="0" borderId="21" xfId="0" applyFont="1" applyBorder="1"/>
    <xf numFmtId="0" fontId="8" fillId="0" borderId="22" xfId="0" applyFont="1" applyBorder="1"/>
    <xf numFmtId="3" fontId="14" fillId="3" borderId="23" xfId="0" applyNumberFormat="1" applyFont="1" applyFill="1" applyBorder="1" applyAlignment="1">
      <alignment horizontal="right" vertical="center"/>
    </xf>
    <xf numFmtId="0" fontId="8" fillId="0" borderId="24" xfId="0" applyFont="1" applyBorder="1"/>
    <xf numFmtId="0" fontId="13" fillId="3" borderId="12" xfId="0" applyFont="1" applyFill="1" applyBorder="1" applyAlignment="1">
      <alignment horizontal="center" vertical="center"/>
    </xf>
    <xf numFmtId="0" fontId="8" fillId="0" borderId="13" xfId="0" applyFont="1" applyBorder="1"/>
    <xf numFmtId="0" fontId="8" fillId="0" borderId="14" xfId="0" applyFont="1" applyBorder="1"/>
    <xf numFmtId="0" fontId="6" fillId="0" borderId="0" xfId="0" applyFont="1" applyAlignment="1">
      <alignment horizontal="center" vertical="top"/>
    </xf>
    <xf numFmtId="0" fontId="0" fillId="0" borderId="0" xfId="0"/>
    <xf numFmtId="164" fontId="19" fillId="3" borderId="6" xfId="0" applyNumberFormat="1" applyFont="1" applyFill="1" applyBorder="1" applyAlignment="1">
      <alignment horizontal="left" vertical="center"/>
    </xf>
    <xf numFmtId="0" fontId="13" fillId="0" borderId="0" xfId="0" applyFont="1" applyAlignment="1">
      <alignment horizontal="center" vertical="top"/>
    </xf>
    <xf numFmtId="0" fontId="20" fillId="3" borderId="1" xfId="0" applyFont="1" applyFill="1" applyBorder="1" applyAlignment="1">
      <alignment horizontal="center" vertical="center"/>
    </xf>
    <xf numFmtId="0" fontId="8" fillId="0" borderId="2" xfId="0" applyFont="1" applyBorder="1"/>
    <xf numFmtId="0" fontId="8" fillId="0" borderId="3" xfId="0" applyFont="1" applyBorder="1"/>
    <xf numFmtId="0" fontId="8" fillId="0" borderId="10" xfId="0" applyFont="1" applyBorder="1"/>
    <xf numFmtId="0" fontId="8" fillId="0" borderId="9" xfId="0" applyFont="1" applyBorder="1"/>
    <xf numFmtId="0" fontId="8" fillId="0" borderId="11" xfId="0" applyFont="1" applyBorder="1"/>
    <xf numFmtId="0" fontId="21" fillId="0" borderId="1" xfId="0" applyFont="1" applyBorder="1" applyAlignment="1">
      <alignment horizontal="center" vertical="center"/>
    </xf>
    <xf numFmtId="0" fontId="22" fillId="0" borderId="0" xfId="0" applyFont="1" applyAlignment="1">
      <alignment horizontal="center" vertical="center"/>
    </xf>
    <xf numFmtId="0" fontId="17" fillId="0" borderId="1" xfId="0" applyFont="1" applyBorder="1" applyAlignment="1">
      <alignment horizontal="center" vertical="center"/>
    </xf>
    <xf numFmtId="0" fontId="1" fillId="0" borderId="2" xfId="0" applyFont="1" applyBorder="1" applyAlignment="1">
      <alignment horizontal="center" vertical="center"/>
    </xf>
    <xf numFmtId="0" fontId="17" fillId="0" borderId="3" xfId="0" applyFont="1" applyBorder="1" applyAlignment="1">
      <alignment horizontal="center" vertical="center"/>
    </xf>
    <xf numFmtId="0" fontId="15" fillId="0" borderId="0" xfId="0" applyFont="1" applyAlignment="1">
      <alignment horizontal="center"/>
    </xf>
    <xf numFmtId="0" fontId="16" fillId="0" borderId="0" xfId="0" applyFont="1" applyAlignment="1">
      <alignment horizontal="center" vertical="center"/>
    </xf>
    <xf numFmtId="0" fontId="5" fillId="0" borderId="0" xfId="0" applyFont="1" applyAlignment="1">
      <alignment horizontal="center"/>
    </xf>
    <xf numFmtId="0" fontId="12" fillId="3" borderId="12" xfId="0" applyFont="1" applyFill="1" applyBorder="1" applyAlignment="1">
      <alignment horizontal="center" vertical="center"/>
    </xf>
    <xf numFmtId="0" fontId="6" fillId="0" borderId="0" xfId="0" applyFont="1" applyAlignment="1">
      <alignment horizontal="center"/>
    </xf>
    <xf numFmtId="164" fontId="17" fillId="0" borderId="25" xfId="0" applyNumberFormat="1" applyFont="1" applyBorder="1" applyAlignment="1">
      <alignment horizontal="center" vertical="center"/>
    </xf>
    <xf numFmtId="0" fontId="8" fillId="0" borderId="26" xfId="0" applyFont="1" applyBorder="1"/>
    <xf numFmtId="0" fontId="8" fillId="0" borderId="27" xfId="0" applyFont="1" applyBorder="1"/>
    <xf numFmtId="0" fontId="1" fillId="5" borderId="25" xfId="0" quotePrefix="1" applyFont="1" applyFill="1" applyBorder="1" applyAlignment="1">
      <alignment horizontal="center" vertic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oneCellAnchor>
    <xdr:from>
      <xdr:col>2</xdr:col>
      <xdr:colOff>304800</xdr:colOff>
      <xdr:row>13</xdr:row>
      <xdr:rowOff>76200</xdr:rowOff>
    </xdr:from>
    <xdr:ext cx="3286125" cy="476250"/>
    <xdr:grpSp>
      <xdr:nvGrpSpPr>
        <xdr:cNvPr id="2" name="Shape 2">
          <a:extLst>
            <a:ext uri="{FF2B5EF4-FFF2-40B4-BE49-F238E27FC236}">
              <a16:creationId xmlns:a16="http://schemas.microsoft.com/office/drawing/2014/main" id="{00000000-0008-0000-0000-000002000000}"/>
            </a:ext>
          </a:extLst>
        </xdr:cNvPr>
        <xdr:cNvGrpSpPr/>
      </xdr:nvGrpSpPr>
      <xdr:grpSpPr>
        <a:xfrm>
          <a:off x="666750" y="2181225"/>
          <a:ext cx="3286125" cy="476250"/>
          <a:chOff x="3702938" y="3541875"/>
          <a:chExt cx="3286125" cy="476250"/>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3702938" y="3541875"/>
            <a:ext cx="3286125" cy="476250"/>
            <a:chOff x="914400" y="1657350"/>
            <a:chExt cx="3200400" cy="476250"/>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914400" y="1657350"/>
              <a:ext cx="3200400" cy="476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a:extLst>
                <a:ext uri="{FF2B5EF4-FFF2-40B4-BE49-F238E27FC236}">
                  <a16:creationId xmlns:a16="http://schemas.microsoft.com/office/drawing/2014/main" id="{00000000-0008-0000-0000-000005000000}"/>
                </a:ext>
              </a:extLst>
            </xdr:cNvPr>
            <xdr:cNvPicPr preferRelativeResize="0"/>
          </xdr:nvPicPr>
          <xdr:blipFill rotWithShape="1">
            <a:blip xmlns:r="http://schemas.openxmlformats.org/officeDocument/2006/relationships" r:embed="rId1">
              <a:alphaModFix/>
            </a:blip>
            <a:srcRect/>
            <a:stretch/>
          </xdr:blipFill>
          <xdr:spPr>
            <a:xfrm>
              <a:off x="914400" y="1657350"/>
              <a:ext cx="3200400" cy="476250"/>
            </a:xfrm>
            <a:prstGeom prst="rect">
              <a:avLst/>
            </a:prstGeom>
            <a:noFill/>
            <a:ln>
              <a:noFill/>
            </a:ln>
          </xdr:spPr>
        </xdr:pic>
        <xdr:sp macro="" textlink="">
          <xdr:nvSpPr>
            <xdr:cNvPr id="6" name="Shape 6">
              <a:extLst>
                <a:ext uri="{FF2B5EF4-FFF2-40B4-BE49-F238E27FC236}">
                  <a16:creationId xmlns:a16="http://schemas.microsoft.com/office/drawing/2014/main" id="{00000000-0008-0000-0000-000006000000}"/>
                </a:ext>
              </a:extLst>
            </xdr:cNvPr>
            <xdr:cNvSpPr/>
          </xdr:nvSpPr>
          <xdr:spPr>
            <a:xfrm>
              <a:off x="2274108" y="1924050"/>
              <a:ext cx="1257961" cy="200025"/>
            </a:xfrm>
            <a:prstGeom prst="roundRect">
              <a:avLst>
                <a:gd name="adj" fmla="val 16667"/>
              </a:avLst>
            </a:prstGeom>
            <a:noFill/>
            <a:ln w="25400" cap="flat" cmpd="sng">
              <a:solidFill>
                <a:srgbClr val="FF0000"/>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4</xdr:col>
      <xdr:colOff>466725</xdr:colOff>
      <xdr:row>32</xdr:row>
      <xdr:rowOff>0</xdr:rowOff>
    </xdr:from>
    <xdr:ext cx="304800" cy="333375"/>
    <xdr:grpSp>
      <xdr:nvGrpSpPr>
        <xdr:cNvPr id="7" name="Shape 2">
          <a:extLst>
            <a:ext uri="{FF2B5EF4-FFF2-40B4-BE49-F238E27FC236}">
              <a16:creationId xmlns:a16="http://schemas.microsoft.com/office/drawing/2014/main" id="{00000000-0008-0000-0000-000007000000}"/>
            </a:ext>
          </a:extLst>
        </xdr:cNvPr>
        <xdr:cNvGrpSpPr/>
      </xdr:nvGrpSpPr>
      <xdr:grpSpPr>
        <a:xfrm>
          <a:off x="2133600" y="5181600"/>
          <a:ext cx="304800" cy="333375"/>
          <a:chOff x="5184075" y="3632363"/>
          <a:chExt cx="323850" cy="295275"/>
        </a:xfrm>
      </xdr:grpSpPr>
      <xdr:cxnSp macro="">
        <xdr:nvCxnSpPr>
          <xdr:cNvPr id="8" name="Shape 7">
            <a:extLst>
              <a:ext uri="{FF2B5EF4-FFF2-40B4-BE49-F238E27FC236}">
                <a16:creationId xmlns:a16="http://schemas.microsoft.com/office/drawing/2014/main" id="{00000000-0008-0000-0000-000008000000}"/>
              </a:ext>
            </a:extLst>
          </xdr:cNvPr>
          <xdr:cNvCxnSpPr/>
        </xdr:nvCxnSpPr>
        <xdr:spPr>
          <a:xfrm rot="5400000">
            <a:off x="5184075" y="3632363"/>
            <a:ext cx="323850" cy="295275"/>
          </a:xfrm>
          <a:prstGeom prst="straightConnector1">
            <a:avLst/>
          </a:prstGeom>
          <a:noFill/>
          <a:ln w="9525" cap="flat" cmpd="sng">
            <a:solidFill>
              <a:srgbClr val="FF0000"/>
            </a:solidFill>
            <a:prstDash val="solid"/>
            <a:round/>
            <a:headEnd type="none" w="sm" len="sm"/>
            <a:tailEnd type="triangle" w="med" len="med"/>
          </a:ln>
        </xdr:spPr>
      </xdr:cxnSp>
    </xdr:grpSp>
    <xdr:clientData fLocksWithSheet="0"/>
  </xdr:oneCellAnchor>
  <xdr:oneCellAnchor>
    <xdr:from>
      <xdr:col>2</xdr:col>
      <xdr:colOff>285750</xdr:colOff>
      <xdr:row>21</xdr:row>
      <xdr:rowOff>19050</xdr:rowOff>
    </xdr:from>
    <xdr:ext cx="4772025" cy="952500"/>
    <xdr:pic>
      <xdr:nvPicPr>
        <xdr:cNvPr id="9" name="image3.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28575</xdr:colOff>
      <xdr:row>2</xdr:row>
      <xdr:rowOff>38100</xdr:rowOff>
    </xdr:from>
    <xdr:ext cx="619125" cy="323850"/>
    <xdr:pic>
      <xdr:nvPicPr>
        <xdr:cNvPr id="10" name="image2.jpg" descr="FPFM - LOGO.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285750</xdr:colOff>
      <xdr:row>29</xdr:row>
      <xdr:rowOff>57150</xdr:rowOff>
    </xdr:from>
    <xdr:ext cx="1543050" cy="981075"/>
    <xdr:pic>
      <xdr:nvPicPr>
        <xdr:cNvPr id="11" name="image1.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27</xdr:col>
      <xdr:colOff>180975</xdr:colOff>
      <xdr:row>24</xdr:row>
      <xdr:rowOff>133350</xdr:rowOff>
    </xdr:from>
    <xdr:ext cx="1581150" cy="952500"/>
    <xdr:pic>
      <xdr:nvPicPr>
        <xdr:cNvPr id="2" name="image4.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57150</xdr:colOff>
      <xdr:row>0</xdr:row>
      <xdr:rowOff>0</xdr:rowOff>
    </xdr:from>
    <xdr:ext cx="1228725" cy="485775"/>
    <xdr:pic>
      <xdr:nvPicPr>
        <xdr:cNvPr id="3" name="image5.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29</xdr:col>
      <xdr:colOff>228600</xdr:colOff>
      <xdr:row>33</xdr:row>
      <xdr:rowOff>247650</xdr:rowOff>
    </xdr:from>
    <xdr:ext cx="1600200" cy="952500"/>
    <xdr:pic>
      <xdr:nvPicPr>
        <xdr:cNvPr id="4" name="image4.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742950"/>
    <xdr:pic>
      <xdr:nvPicPr>
        <xdr:cNvPr id="2" name="image6.jpg" descr="FPFM - LOGO.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topLeftCell="A23" workbookViewId="0"/>
  </sheetViews>
  <sheetFormatPr defaultColWidth="14.42578125" defaultRowHeight="15" customHeight="1"/>
  <cols>
    <col min="1" max="2" width="2.7109375" customWidth="1"/>
    <col min="3" max="3" width="10.42578125" customWidth="1"/>
    <col min="4" max="16" width="9.140625" customWidth="1"/>
    <col min="17" max="18" width="2.7109375" customWidth="1"/>
    <col min="19" max="26" width="9.140625" customWidth="1"/>
  </cols>
  <sheetData>
    <row r="1" spans="1:26" ht="12.75" customHeight="1">
      <c r="A1" s="1"/>
      <c r="B1" s="1"/>
      <c r="C1" s="1"/>
      <c r="D1" s="1"/>
      <c r="E1" s="1"/>
      <c r="F1" s="1"/>
      <c r="G1" s="1"/>
      <c r="H1" s="1"/>
      <c r="I1" s="1"/>
      <c r="J1" s="1"/>
      <c r="K1" s="1"/>
      <c r="L1" s="1"/>
      <c r="M1" s="1"/>
      <c r="N1" s="1"/>
      <c r="O1" s="1"/>
      <c r="P1" s="1"/>
      <c r="Q1" s="1"/>
      <c r="R1" s="2" t="s">
        <v>0</v>
      </c>
      <c r="S1" s="1"/>
      <c r="T1" s="1"/>
      <c r="U1" s="1"/>
      <c r="V1" s="1"/>
      <c r="W1" s="1"/>
      <c r="X1" s="1"/>
      <c r="Y1" s="1"/>
      <c r="Z1" s="1"/>
    </row>
    <row r="2" spans="1:26" ht="12.75" customHeight="1">
      <c r="A2" s="1"/>
      <c r="B2" s="3"/>
      <c r="C2" s="4"/>
      <c r="D2" s="4"/>
      <c r="E2" s="4"/>
      <c r="F2" s="4"/>
      <c r="G2" s="4"/>
      <c r="H2" s="4"/>
      <c r="I2" s="4"/>
      <c r="J2" s="4"/>
      <c r="K2" s="4"/>
      <c r="L2" s="4"/>
      <c r="M2" s="4"/>
      <c r="N2" s="4"/>
      <c r="O2" s="4"/>
      <c r="P2" s="4"/>
      <c r="Q2" s="5" t="s">
        <v>1</v>
      </c>
      <c r="R2" s="2"/>
      <c r="S2" s="1"/>
      <c r="T2" s="1"/>
      <c r="U2" s="1"/>
      <c r="V2" s="1"/>
      <c r="W2" s="1"/>
      <c r="X2" s="1"/>
      <c r="Y2" s="1"/>
      <c r="Z2" s="1"/>
    </row>
    <row r="3" spans="1:26" ht="12.75" customHeight="1">
      <c r="A3" s="6"/>
      <c r="B3" s="7"/>
      <c r="C3" s="6"/>
      <c r="D3" s="8" t="s">
        <v>2</v>
      </c>
      <c r="E3" s="6"/>
      <c r="F3" s="6"/>
      <c r="G3" s="6"/>
      <c r="H3" s="6"/>
      <c r="I3" s="6"/>
      <c r="J3" s="6"/>
      <c r="K3" s="6"/>
      <c r="L3" s="6"/>
      <c r="M3" s="6"/>
      <c r="N3" s="6"/>
      <c r="O3" s="6"/>
      <c r="P3" s="6"/>
      <c r="Q3" s="9"/>
      <c r="R3" s="6"/>
      <c r="S3" s="6"/>
      <c r="T3" s="6"/>
      <c r="U3" s="6"/>
      <c r="V3" s="6"/>
      <c r="W3" s="6"/>
      <c r="X3" s="6"/>
      <c r="Y3" s="6"/>
      <c r="Z3" s="6"/>
    </row>
    <row r="4" spans="1:26" ht="12.75" customHeight="1">
      <c r="A4" s="6"/>
      <c r="B4" s="7"/>
      <c r="C4" s="6"/>
      <c r="D4" s="10" t="s">
        <v>3</v>
      </c>
      <c r="E4" s="6"/>
      <c r="F4" s="6"/>
      <c r="G4" s="6"/>
      <c r="H4" s="6"/>
      <c r="I4" s="6"/>
      <c r="J4" s="6"/>
      <c r="K4" s="6"/>
      <c r="L4" s="6"/>
      <c r="M4" s="6"/>
      <c r="N4" s="6"/>
      <c r="O4" s="6"/>
      <c r="P4" s="6"/>
      <c r="Q4" s="9"/>
      <c r="R4" s="6"/>
      <c r="S4" s="6"/>
      <c r="T4" s="6"/>
      <c r="U4" s="6"/>
      <c r="V4" s="6"/>
      <c r="W4" s="6"/>
      <c r="X4" s="6"/>
      <c r="Y4" s="6"/>
      <c r="Z4" s="6"/>
    </row>
    <row r="5" spans="1:26" ht="12.75" customHeight="1">
      <c r="A5" s="1"/>
      <c r="B5" s="11"/>
      <c r="C5" s="1"/>
      <c r="D5" s="1"/>
      <c r="E5" s="1"/>
      <c r="F5" s="1"/>
      <c r="G5" s="1"/>
      <c r="H5" s="1"/>
      <c r="I5" s="1"/>
      <c r="J5" s="1"/>
      <c r="K5" s="1"/>
      <c r="L5" s="1"/>
      <c r="M5" s="1"/>
      <c r="N5" s="1"/>
      <c r="O5" s="1"/>
      <c r="P5" s="1"/>
      <c r="Q5" s="12"/>
      <c r="R5" s="1"/>
      <c r="S5" s="1"/>
      <c r="T5" s="1"/>
      <c r="U5" s="1"/>
      <c r="V5" s="1"/>
      <c r="W5" s="1"/>
      <c r="X5" s="1"/>
      <c r="Y5" s="1"/>
      <c r="Z5" s="1"/>
    </row>
    <row r="6" spans="1:26" ht="12.75" customHeight="1">
      <c r="A6" s="1"/>
      <c r="B6" s="11"/>
      <c r="C6" s="90" t="s">
        <v>4</v>
      </c>
      <c r="D6" s="91"/>
      <c r="E6" s="91"/>
      <c r="F6" s="91"/>
      <c r="G6" s="91"/>
      <c r="H6" s="91"/>
      <c r="I6" s="91"/>
      <c r="J6" s="91"/>
      <c r="K6" s="91"/>
      <c r="L6" s="91"/>
      <c r="M6" s="91"/>
      <c r="N6" s="91"/>
      <c r="O6" s="91"/>
      <c r="P6" s="92"/>
      <c r="Q6" s="12"/>
      <c r="R6" s="1"/>
      <c r="S6" s="1"/>
      <c r="T6" s="1"/>
      <c r="U6" s="1"/>
      <c r="V6" s="1"/>
      <c r="W6" s="1"/>
      <c r="X6" s="1"/>
      <c r="Y6" s="1"/>
      <c r="Z6" s="1"/>
    </row>
    <row r="7" spans="1:26" ht="12.75" customHeight="1">
      <c r="A7" s="1"/>
      <c r="B7" s="11"/>
      <c r="C7" s="1"/>
      <c r="D7" s="1"/>
      <c r="E7" s="1"/>
      <c r="F7" s="1"/>
      <c r="G7" s="1"/>
      <c r="H7" s="1"/>
      <c r="I7" s="1"/>
      <c r="J7" s="1"/>
      <c r="K7" s="1"/>
      <c r="L7" s="1"/>
      <c r="M7" s="1"/>
      <c r="N7" s="1"/>
      <c r="O7" s="1"/>
      <c r="P7" s="1"/>
      <c r="Q7" s="12"/>
      <c r="R7" s="1"/>
      <c r="S7" s="1"/>
      <c r="T7" s="1"/>
      <c r="U7" s="1"/>
      <c r="V7" s="1"/>
      <c r="W7" s="1"/>
      <c r="X7" s="1"/>
      <c r="Y7" s="1"/>
      <c r="Z7" s="1"/>
    </row>
    <row r="8" spans="1:26" ht="12.75" customHeight="1">
      <c r="A8" s="1"/>
      <c r="B8" s="11"/>
      <c r="C8" s="13" t="s">
        <v>5</v>
      </c>
      <c r="D8" s="1"/>
      <c r="E8" s="1"/>
      <c r="F8" s="1"/>
      <c r="G8" s="1"/>
      <c r="H8" s="1"/>
      <c r="I8" s="1"/>
      <c r="J8" s="1"/>
      <c r="K8" s="1"/>
      <c r="L8" s="1"/>
      <c r="M8" s="1"/>
      <c r="N8" s="1"/>
      <c r="O8" s="1"/>
      <c r="P8" s="1"/>
      <c r="Q8" s="12"/>
      <c r="R8" s="1"/>
      <c r="S8" s="1"/>
      <c r="T8" s="1"/>
      <c r="U8" s="1"/>
      <c r="V8" s="1"/>
      <c r="W8" s="1"/>
      <c r="X8" s="1"/>
      <c r="Y8" s="1"/>
      <c r="Z8" s="1"/>
    </row>
    <row r="9" spans="1:26" ht="12.75" customHeight="1">
      <c r="A9" s="1"/>
      <c r="B9" s="11"/>
      <c r="C9" s="1"/>
      <c r="D9" s="1"/>
      <c r="E9" s="1"/>
      <c r="F9" s="1"/>
      <c r="G9" s="1"/>
      <c r="H9" s="1"/>
      <c r="I9" s="1"/>
      <c r="J9" s="1"/>
      <c r="K9" s="1"/>
      <c r="L9" s="1"/>
      <c r="M9" s="1"/>
      <c r="N9" s="1"/>
      <c r="O9" s="1"/>
      <c r="P9" s="1"/>
      <c r="Q9" s="12"/>
      <c r="R9" s="1"/>
      <c r="S9" s="1"/>
      <c r="T9" s="1"/>
      <c r="U9" s="1"/>
      <c r="V9" s="1"/>
      <c r="W9" s="1"/>
      <c r="X9" s="1"/>
      <c r="Y9" s="1"/>
      <c r="Z9" s="1"/>
    </row>
    <row r="10" spans="1:26" ht="12.75" customHeight="1">
      <c r="A10" s="14"/>
      <c r="B10" s="15"/>
      <c r="C10" s="16" t="s">
        <v>6</v>
      </c>
      <c r="D10" s="14"/>
      <c r="E10" s="14"/>
      <c r="F10" s="14"/>
      <c r="G10" s="14"/>
      <c r="H10" s="14"/>
      <c r="I10" s="14"/>
      <c r="J10" s="14"/>
      <c r="K10" s="14"/>
      <c r="L10" s="14"/>
      <c r="M10" s="14"/>
      <c r="N10" s="14"/>
      <c r="O10" s="14"/>
      <c r="P10" s="14"/>
      <c r="Q10" s="17"/>
      <c r="R10" s="14"/>
      <c r="S10" s="14"/>
      <c r="T10" s="14"/>
      <c r="U10" s="14"/>
      <c r="V10" s="14"/>
      <c r="W10" s="14"/>
      <c r="X10" s="14"/>
      <c r="Y10" s="14"/>
      <c r="Z10" s="14"/>
    </row>
    <row r="11" spans="1:26" ht="12.75" customHeight="1">
      <c r="A11" s="14"/>
      <c r="B11" s="15"/>
      <c r="C11" s="16" t="s">
        <v>7</v>
      </c>
      <c r="D11" s="14"/>
      <c r="E11" s="14"/>
      <c r="F11" s="14"/>
      <c r="G11" s="14"/>
      <c r="H11" s="14"/>
      <c r="I11" s="14"/>
      <c r="J11" s="14"/>
      <c r="K11" s="14"/>
      <c r="L11" s="14"/>
      <c r="M11" s="14"/>
      <c r="N11" s="14"/>
      <c r="O11" s="14"/>
      <c r="P11" s="14"/>
      <c r="Q11" s="17"/>
      <c r="R11" s="14"/>
      <c r="S11" s="14"/>
      <c r="T11" s="14"/>
      <c r="U11" s="14"/>
      <c r="V11" s="14"/>
      <c r="W11" s="14"/>
      <c r="X11" s="14"/>
      <c r="Y11" s="14"/>
      <c r="Z11" s="14"/>
    </row>
    <row r="12" spans="1:26" ht="12.75" customHeight="1">
      <c r="A12" s="14"/>
      <c r="B12" s="15"/>
      <c r="C12" s="16" t="s">
        <v>8</v>
      </c>
      <c r="D12" s="14"/>
      <c r="E12" s="14"/>
      <c r="F12" s="14"/>
      <c r="G12" s="14"/>
      <c r="H12" s="14"/>
      <c r="I12" s="14"/>
      <c r="J12" s="14"/>
      <c r="K12" s="14"/>
      <c r="L12" s="14"/>
      <c r="M12" s="14"/>
      <c r="N12" s="14"/>
      <c r="O12" s="14"/>
      <c r="P12" s="14"/>
      <c r="Q12" s="17"/>
      <c r="R12" s="14"/>
      <c r="S12" s="14"/>
      <c r="T12" s="14"/>
      <c r="U12" s="14"/>
      <c r="V12" s="14"/>
      <c r="W12" s="14"/>
      <c r="X12" s="14"/>
      <c r="Y12" s="14"/>
      <c r="Z12" s="14"/>
    </row>
    <row r="13" spans="1:26" ht="12.75" customHeight="1">
      <c r="A13" s="14"/>
      <c r="B13" s="15"/>
      <c r="C13" s="16" t="s">
        <v>9</v>
      </c>
      <c r="D13" s="14"/>
      <c r="E13" s="14"/>
      <c r="F13" s="14"/>
      <c r="G13" s="14"/>
      <c r="H13" s="14"/>
      <c r="I13" s="14"/>
      <c r="J13" s="14"/>
      <c r="K13" s="14"/>
      <c r="L13" s="14"/>
      <c r="M13" s="14"/>
      <c r="N13" s="14"/>
      <c r="O13" s="14"/>
      <c r="P13" s="14"/>
      <c r="Q13" s="17"/>
      <c r="R13" s="14"/>
      <c r="S13" s="14"/>
      <c r="T13" s="14"/>
      <c r="U13" s="14"/>
      <c r="V13" s="14"/>
      <c r="W13" s="14"/>
      <c r="X13" s="14"/>
      <c r="Y13" s="14"/>
      <c r="Z13" s="14"/>
    </row>
    <row r="14" spans="1:26" ht="12.75" customHeight="1">
      <c r="A14" s="1"/>
      <c r="B14" s="11"/>
      <c r="C14" s="18"/>
      <c r="D14" s="1"/>
      <c r="E14" s="1"/>
      <c r="F14" s="1"/>
      <c r="G14" s="1"/>
      <c r="H14" s="1"/>
      <c r="I14" s="1"/>
      <c r="J14" s="1"/>
      <c r="K14" s="1"/>
      <c r="L14" s="1"/>
      <c r="M14" s="1"/>
      <c r="N14" s="1"/>
      <c r="O14" s="1"/>
      <c r="P14" s="1"/>
      <c r="Q14" s="12"/>
      <c r="R14" s="1"/>
      <c r="S14" s="1"/>
      <c r="T14" s="1"/>
      <c r="U14" s="1"/>
      <c r="V14" s="1"/>
      <c r="W14" s="1"/>
      <c r="X14" s="1"/>
      <c r="Y14" s="1"/>
      <c r="Z14" s="1"/>
    </row>
    <row r="15" spans="1:26" ht="12.75" customHeight="1">
      <c r="A15" s="1"/>
      <c r="B15" s="11"/>
      <c r="C15" s="18"/>
      <c r="D15" s="1"/>
      <c r="E15" s="1"/>
      <c r="F15" s="1"/>
      <c r="G15" s="1"/>
      <c r="H15" s="1"/>
      <c r="I15" s="1"/>
      <c r="J15" s="1"/>
      <c r="K15" s="1"/>
      <c r="L15" s="1"/>
      <c r="M15" s="1"/>
      <c r="N15" s="1"/>
      <c r="O15" s="1"/>
      <c r="P15" s="1"/>
      <c r="Q15" s="12"/>
      <c r="R15" s="1"/>
      <c r="S15" s="1"/>
      <c r="T15" s="1"/>
      <c r="U15" s="1"/>
      <c r="V15" s="1"/>
      <c r="W15" s="1"/>
      <c r="X15" s="1"/>
      <c r="Y15" s="1"/>
      <c r="Z15" s="1"/>
    </row>
    <row r="16" spans="1:26" ht="12.75" customHeight="1">
      <c r="A16" s="1"/>
      <c r="B16" s="11"/>
      <c r="C16" s="18"/>
      <c r="D16" s="1"/>
      <c r="E16" s="1"/>
      <c r="F16" s="1"/>
      <c r="G16" s="1"/>
      <c r="H16" s="1"/>
      <c r="I16" s="1"/>
      <c r="J16" s="1"/>
      <c r="K16" s="1"/>
      <c r="L16" s="1"/>
      <c r="M16" s="1"/>
      <c r="N16" s="1"/>
      <c r="O16" s="1"/>
      <c r="P16" s="1"/>
      <c r="Q16" s="12"/>
      <c r="R16" s="1"/>
      <c r="S16" s="1"/>
      <c r="T16" s="1"/>
      <c r="U16" s="1"/>
      <c r="V16" s="1"/>
      <c r="W16" s="1"/>
      <c r="X16" s="1"/>
      <c r="Y16" s="1"/>
      <c r="Z16" s="1"/>
    </row>
    <row r="17" spans="1:26" ht="12.75" customHeight="1">
      <c r="A17" s="1"/>
      <c r="B17" s="11"/>
      <c r="C17" s="18"/>
      <c r="D17" s="1"/>
      <c r="E17" s="1"/>
      <c r="F17" s="1"/>
      <c r="G17" s="1"/>
      <c r="H17" s="1"/>
      <c r="I17" s="1"/>
      <c r="J17" s="1"/>
      <c r="K17" s="1"/>
      <c r="L17" s="1"/>
      <c r="M17" s="1"/>
      <c r="N17" s="1"/>
      <c r="O17" s="1"/>
      <c r="P17" s="1"/>
      <c r="Q17" s="12"/>
      <c r="R17" s="1"/>
      <c r="S17" s="1"/>
      <c r="T17" s="1"/>
      <c r="U17" s="1"/>
      <c r="V17" s="1"/>
      <c r="W17" s="1"/>
      <c r="X17" s="1"/>
      <c r="Y17" s="1"/>
      <c r="Z17" s="1"/>
    </row>
    <row r="18" spans="1:26" ht="12.75" customHeight="1">
      <c r="A18" s="1"/>
      <c r="B18" s="11"/>
      <c r="C18" s="19"/>
      <c r="D18" s="19"/>
      <c r="E18" s="19"/>
      <c r="F18" s="19"/>
      <c r="G18" s="19"/>
      <c r="H18" s="19"/>
      <c r="I18" s="19"/>
      <c r="J18" s="19"/>
      <c r="K18" s="19"/>
      <c r="L18" s="19"/>
      <c r="M18" s="19"/>
      <c r="N18" s="19"/>
      <c r="O18" s="19"/>
      <c r="P18" s="19"/>
      <c r="Q18" s="12"/>
      <c r="R18" s="1"/>
      <c r="S18" s="1"/>
      <c r="T18" s="1"/>
      <c r="U18" s="1"/>
      <c r="V18" s="1"/>
      <c r="W18" s="1"/>
      <c r="X18" s="1"/>
      <c r="Y18" s="1"/>
      <c r="Z18" s="1"/>
    </row>
    <row r="19" spans="1:26" ht="12.75" customHeight="1">
      <c r="A19" s="1"/>
      <c r="B19" s="11"/>
      <c r="C19" s="1"/>
      <c r="D19" s="1"/>
      <c r="E19" s="1"/>
      <c r="F19" s="1"/>
      <c r="G19" s="1"/>
      <c r="H19" s="1"/>
      <c r="I19" s="1"/>
      <c r="J19" s="1"/>
      <c r="K19" s="1"/>
      <c r="L19" s="1"/>
      <c r="M19" s="1"/>
      <c r="N19" s="1"/>
      <c r="O19" s="1"/>
      <c r="P19" s="1"/>
      <c r="Q19" s="12"/>
      <c r="R19" s="1"/>
      <c r="S19" s="1"/>
      <c r="T19" s="1"/>
      <c r="U19" s="1"/>
      <c r="V19" s="1"/>
      <c r="W19" s="1"/>
      <c r="X19" s="1"/>
      <c r="Y19" s="1"/>
      <c r="Z19" s="1"/>
    </row>
    <row r="20" spans="1:26" ht="12.75" customHeight="1">
      <c r="A20" s="1"/>
      <c r="B20" s="11"/>
      <c r="C20" s="18" t="s">
        <v>10</v>
      </c>
      <c r="D20" s="1"/>
      <c r="E20" s="1"/>
      <c r="F20" s="1"/>
      <c r="G20" s="1"/>
      <c r="H20" s="1"/>
      <c r="I20" s="1"/>
      <c r="J20" s="1"/>
      <c r="K20" s="1"/>
      <c r="L20" s="1"/>
      <c r="M20" s="1"/>
      <c r="N20" s="1"/>
      <c r="O20" s="1"/>
      <c r="P20" s="1"/>
      <c r="Q20" s="12"/>
      <c r="R20" s="1"/>
      <c r="S20" s="1"/>
      <c r="T20" s="1"/>
      <c r="U20" s="1"/>
      <c r="V20" s="1"/>
      <c r="W20" s="1"/>
      <c r="X20" s="1"/>
      <c r="Y20" s="1"/>
      <c r="Z20" s="1"/>
    </row>
    <row r="21" spans="1:26" ht="12.75" customHeight="1">
      <c r="A21" s="1"/>
      <c r="B21" s="11"/>
      <c r="C21" s="18" t="s">
        <v>11</v>
      </c>
      <c r="D21" s="1"/>
      <c r="E21" s="1"/>
      <c r="F21" s="1"/>
      <c r="G21" s="1"/>
      <c r="H21" s="1"/>
      <c r="I21" s="1"/>
      <c r="J21" s="1"/>
      <c r="K21" s="1"/>
      <c r="L21" s="1"/>
      <c r="M21" s="1"/>
      <c r="N21" s="1"/>
      <c r="O21" s="1"/>
      <c r="P21" s="1"/>
      <c r="Q21" s="12"/>
      <c r="R21" s="1"/>
      <c r="S21" s="1"/>
      <c r="T21" s="1"/>
      <c r="U21" s="1"/>
      <c r="V21" s="1"/>
      <c r="W21" s="1"/>
      <c r="X21" s="1"/>
      <c r="Y21" s="1"/>
      <c r="Z21" s="1"/>
    </row>
    <row r="22" spans="1:26" ht="12.75" customHeight="1">
      <c r="A22" s="1"/>
      <c r="B22" s="11"/>
      <c r="C22" s="18"/>
      <c r="D22" s="1"/>
      <c r="E22" s="1"/>
      <c r="F22" s="1"/>
      <c r="G22" s="1"/>
      <c r="H22" s="1"/>
      <c r="I22" s="1"/>
      <c r="J22" s="1"/>
      <c r="K22" s="1"/>
      <c r="L22" s="1"/>
      <c r="M22" s="1"/>
      <c r="N22" s="1"/>
      <c r="O22" s="1"/>
      <c r="P22" s="1"/>
      <c r="Q22" s="12"/>
      <c r="R22" s="1"/>
      <c r="S22" s="1"/>
      <c r="T22" s="1"/>
      <c r="U22" s="1"/>
      <c r="V22" s="1"/>
      <c r="W22" s="1"/>
      <c r="X22" s="1"/>
      <c r="Y22" s="1"/>
      <c r="Z22" s="1"/>
    </row>
    <row r="23" spans="1:26" ht="12.75" customHeight="1">
      <c r="A23" s="1"/>
      <c r="B23" s="11"/>
      <c r="C23" s="18"/>
      <c r="D23" s="1"/>
      <c r="E23" s="1"/>
      <c r="F23" s="1"/>
      <c r="G23" s="1"/>
      <c r="H23" s="1"/>
      <c r="I23" s="1"/>
      <c r="J23" s="1"/>
      <c r="K23" s="1"/>
      <c r="L23" s="1"/>
      <c r="M23" s="1"/>
      <c r="N23" s="1"/>
      <c r="O23" s="1"/>
      <c r="P23" s="1"/>
      <c r="Q23" s="12"/>
      <c r="R23" s="1"/>
      <c r="S23" s="1"/>
      <c r="T23" s="1"/>
      <c r="U23" s="1"/>
      <c r="V23" s="1"/>
      <c r="W23" s="1"/>
      <c r="X23" s="1"/>
      <c r="Y23" s="1"/>
      <c r="Z23" s="1"/>
    </row>
    <row r="24" spans="1:26" ht="12.75" customHeight="1">
      <c r="A24" s="1"/>
      <c r="B24" s="11"/>
      <c r="C24" s="18"/>
      <c r="D24" s="1"/>
      <c r="E24" s="1"/>
      <c r="F24" s="1"/>
      <c r="G24" s="1"/>
      <c r="H24" s="1"/>
      <c r="I24" s="1"/>
      <c r="J24" s="1"/>
      <c r="K24" s="1"/>
      <c r="L24" s="1"/>
      <c r="M24" s="1"/>
      <c r="N24" s="1"/>
      <c r="O24" s="1"/>
      <c r="P24" s="1"/>
      <c r="Q24" s="12"/>
      <c r="R24" s="1"/>
      <c r="S24" s="1"/>
      <c r="T24" s="1"/>
      <c r="U24" s="1"/>
      <c r="V24" s="1"/>
      <c r="W24" s="1"/>
      <c r="X24" s="1"/>
      <c r="Y24" s="1"/>
      <c r="Z24" s="1"/>
    </row>
    <row r="25" spans="1:26" ht="12.75" customHeight="1">
      <c r="A25" s="1"/>
      <c r="B25" s="11"/>
      <c r="C25" s="18"/>
      <c r="D25" s="1"/>
      <c r="E25" s="1"/>
      <c r="F25" s="1"/>
      <c r="G25" s="1"/>
      <c r="H25" s="1"/>
      <c r="I25" s="1"/>
      <c r="J25" s="1"/>
      <c r="K25" s="1"/>
      <c r="L25" s="1"/>
      <c r="M25" s="1"/>
      <c r="N25" s="1"/>
      <c r="O25" s="1"/>
      <c r="P25" s="1"/>
      <c r="Q25" s="12"/>
      <c r="R25" s="1"/>
      <c r="S25" s="1"/>
      <c r="T25" s="1"/>
      <c r="U25" s="1"/>
      <c r="V25" s="1"/>
      <c r="W25" s="1"/>
      <c r="X25" s="1"/>
      <c r="Y25" s="1"/>
      <c r="Z25" s="1"/>
    </row>
    <row r="26" spans="1:26" ht="12.75" customHeight="1">
      <c r="A26" s="1"/>
      <c r="B26" s="11"/>
      <c r="C26" s="18"/>
      <c r="D26" s="1"/>
      <c r="E26" s="1"/>
      <c r="F26" s="1"/>
      <c r="G26" s="1"/>
      <c r="H26" s="1"/>
      <c r="I26" s="1"/>
      <c r="J26" s="1"/>
      <c r="K26" s="1"/>
      <c r="L26" s="1"/>
      <c r="M26" s="1"/>
      <c r="N26" s="1"/>
      <c r="O26" s="1"/>
      <c r="P26" s="1"/>
      <c r="Q26" s="12"/>
      <c r="R26" s="1"/>
      <c r="S26" s="1"/>
      <c r="T26" s="1"/>
      <c r="U26" s="1"/>
      <c r="V26" s="1"/>
      <c r="W26" s="1"/>
      <c r="X26" s="1"/>
      <c r="Y26" s="1"/>
      <c r="Z26" s="1"/>
    </row>
    <row r="27" spans="1:26" ht="12.75" customHeight="1">
      <c r="A27" s="1"/>
      <c r="B27" s="11"/>
      <c r="C27" s="18"/>
      <c r="D27" s="1"/>
      <c r="E27" s="1"/>
      <c r="F27" s="1"/>
      <c r="G27" s="1"/>
      <c r="H27" s="1"/>
      <c r="I27" s="1"/>
      <c r="J27" s="1"/>
      <c r="K27" s="1"/>
      <c r="L27" s="1"/>
      <c r="M27" s="1"/>
      <c r="N27" s="1"/>
      <c r="O27" s="1"/>
      <c r="P27" s="1"/>
      <c r="Q27" s="12"/>
      <c r="R27" s="1"/>
      <c r="S27" s="1"/>
      <c r="T27" s="1"/>
      <c r="U27" s="1"/>
      <c r="V27" s="1"/>
      <c r="W27" s="1"/>
      <c r="X27" s="1"/>
      <c r="Y27" s="1"/>
      <c r="Z27" s="1"/>
    </row>
    <row r="28" spans="1:26" ht="12.75" customHeight="1">
      <c r="A28" s="1"/>
      <c r="B28" s="11"/>
      <c r="C28" s="18"/>
      <c r="D28" s="1"/>
      <c r="E28" s="1"/>
      <c r="F28" s="1"/>
      <c r="G28" s="1"/>
      <c r="H28" s="1"/>
      <c r="I28" s="1"/>
      <c r="J28" s="1"/>
      <c r="K28" s="1"/>
      <c r="L28" s="1"/>
      <c r="M28" s="1"/>
      <c r="N28" s="1"/>
      <c r="O28" s="1"/>
      <c r="P28" s="1"/>
      <c r="Q28" s="12"/>
      <c r="R28" s="1"/>
      <c r="S28" s="1"/>
      <c r="T28" s="1"/>
      <c r="U28" s="1"/>
      <c r="V28" s="1"/>
      <c r="W28" s="1"/>
      <c r="X28" s="1"/>
      <c r="Y28" s="1"/>
      <c r="Z28" s="1"/>
    </row>
    <row r="29" spans="1:26" ht="12.75" customHeight="1">
      <c r="A29" s="1"/>
      <c r="B29" s="11"/>
      <c r="C29" s="18" t="s">
        <v>12</v>
      </c>
      <c r="D29" s="1"/>
      <c r="E29" s="1"/>
      <c r="F29" s="1"/>
      <c r="G29" s="1"/>
      <c r="H29" s="1"/>
      <c r="I29" s="1"/>
      <c r="J29" s="1"/>
      <c r="K29" s="1"/>
      <c r="L29" s="1"/>
      <c r="M29" s="1"/>
      <c r="N29" s="1"/>
      <c r="O29" s="1"/>
      <c r="P29" s="1"/>
      <c r="Q29" s="12"/>
      <c r="R29" s="1"/>
      <c r="S29" s="1"/>
      <c r="T29" s="1"/>
      <c r="U29" s="1"/>
      <c r="V29" s="1"/>
      <c r="W29" s="1"/>
      <c r="X29" s="1"/>
      <c r="Y29" s="1"/>
      <c r="Z29" s="1"/>
    </row>
    <row r="30" spans="1:26" ht="12.75" customHeight="1">
      <c r="A30" s="1"/>
      <c r="B30" s="11"/>
      <c r="C30" s="18"/>
      <c r="D30" s="1"/>
      <c r="E30" s="1"/>
      <c r="F30" s="1"/>
      <c r="G30" s="1"/>
      <c r="H30" s="1"/>
      <c r="I30" s="1"/>
      <c r="J30" s="1"/>
      <c r="K30" s="1"/>
      <c r="L30" s="1"/>
      <c r="M30" s="1"/>
      <c r="N30" s="1"/>
      <c r="O30" s="1"/>
      <c r="P30" s="1"/>
      <c r="Q30" s="12"/>
      <c r="R30" s="1"/>
      <c r="S30" s="1"/>
      <c r="T30" s="1"/>
      <c r="U30" s="1"/>
      <c r="V30" s="1"/>
      <c r="W30" s="1"/>
      <c r="X30" s="1"/>
      <c r="Y30" s="1"/>
      <c r="Z30" s="1"/>
    </row>
    <row r="31" spans="1:26" ht="12.75" customHeight="1">
      <c r="A31" s="1"/>
      <c r="B31" s="11"/>
      <c r="C31" s="18"/>
      <c r="D31" s="1"/>
      <c r="E31" s="1"/>
      <c r="F31" s="1"/>
      <c r="G31" s="1"/>
      <c r="H31" s="1"/>
      <c r="I31" s="1"/>
      <c r="J31" s="1"/>
      <c r="K31" s="1"/>
      <c r="L31" s="1"/>
      <c r="M31" s="1"/>
      <c r="N31" s="1"/>
      <c r="O31" s="1"/>
      <c r="P31" s="1"/>
      <c r="Q31" s="12"/>
      <c r="R31" s="1"/>
      <c r="S31" s="1"/>
      <c r="T31" s="1"/>
      <c r="U31" s="1"/>
      <c r="V31" s="1"/>
      <c r="W31" s="1"/>
      <c r="X31" s="1"/>
      <c r="Y31" s="1"/>
      <c r="Z31" s="1"/>
    </row>
    <row r="32" spans="1:26" ht="12.75" customHeight="1">
      <c r="A32" s="1"/>
      <c r="B32" s="11"/>
      <c r="C32" s="18"/>
      <c r="D32" s="1"/>
      <c r="E32" s="1"/>
      <c r="F32" s="1"/>
      <c r="G32" s="1"/>
      <c r="H32" s="1"/>
      <c r="I32" s="1"/>
      <c r="J32" s="1"/>
      <c r="K32" s="1"/>
      <c r="L32" s="1"/>
      <c r="M32" s="1"/>
      <c r="N32" s="1"/>
      <c r="O32" s="1"/>
      <c r="P32" s="1"/>
      <c r="Q32" s="12"/>
      <c r="R32" s="1"/>
      <c r="S32" s="1"/>
      <c r="T32" s="1"/>
      <c r="U32" s="1"/>
      <c r="V32" s="1"/>
      <c r="W32" s="1"/>
      <c r="X32" s="1"/>
      <c r="Y32" s="1"/>
      <c r="Z32" s="1"/>
    </row>
    <row r="33" spans="1:26" ht="12.75" customHeight="1">
      <c r="A33" s="1"/>
      <c r="B33" s="11"/>
      <c r="C33" s="18"/>
      <c r="D33" s="1"/>
      <c r="E33" s="1"/>
      <c r="F33" s="1"/>
      <c r="G33" s="1"/>
      <c r="H33" s="1"/>
      <c r="I33" s="1"/>
      <c r="J33" s="1"/>
      <c r="K33" s="1"/>
      <c r="L33" s="1"/>
      <c r="M33" s="1"/>
      <c r="N33" s="1"/>
      <c r="O33" s="1"/>
      <c r="P33" s="1"/>
      <c r="Q33" s="12"/>
      <c r="R33" s="1"/>
      <c r="S33" s="1"/>
      <c r="T33" s="1"/>
      <c r="U33" s="1"/>
      <c r="V33" s="1"/>
      <c r="W33" s="1"/>
      <c r="X33" s="1"/>
      <c r="Y33" s="1"/>
      <c r="Z33" s="1"/>
    </row>
    <row r="34" spans="1:26" ht="12.75" customHeight="1">
      <c r="A34" s="1"/>
      <c r="B34" s="11"/>
      <c r="C34" s="18"/>
      <c r="D34" s="1"/>
      <c r="E34" s="1"/>
      <c r="F34" s="1"/>
      <c r="G34" s="1"/>
      <c r="H34" s="1"/>
      <c r="I34" s="1"/>
      <c r="J34" s="1"/>
      <c r="K34" s="1"/>
      <c r="L34" s="1"/>
      <c r="M34" s="1"/>
      <c r="N34" s="1"/>
      <c r="O34" s="1"/>
      <c r="P34" s="1"/>
      <c r="Q34" s="12"/>
      <c r="R34" s="1"/>
      <c r="S34" s="1"/>
      <c r="T34" s="1"/>
      <c r="U34" s="1"/>
      <c r="V34" s="1"/>
      <c r="W34" s="1"/>
      <c r="X34" s="1"/>
      <c r="Y34" s="1"/>
      <c r="Z34" s="1"/>
    </row>
    <row r="35" spans="1:26" ht="12.75" customHeight="1">
      <c r="A35" s="1"/>
      <c r="B35" s="11"/>
      <c r="C35" s="18"/>
      <c r="D35" s="1"/>
      <c r="E35" s="1"/>
      <c r="F35" s="1"/>
      <c r="G35" s="1"/>
      <c r="H35" s="1"/>
      <c r="I35" s="1"/>
      <c r="J35" s="1"/>
      <c r="K35" s="1"/>
      <c r="L35" s="1"/>
      <c r="M35" s="1"/>
      <c r="N35" s="1"/>
      <c r="O35" s="1"/>
      <c r="P35" s="1"/>
      <c r="Q35" s="12"/>
      <c r="R35" s="1"/>
      <c r="S35" s="1"/>
      <c r="T35" s="1"/>
      <c r="U35" s="1"/>
      <c r="V35" s="1"/>
      <c r="W35" s="1"/>
      <c r="X35" s="1"/>
      <c r="Y35" s="1"/>
      <c r="Z35" s="1"/>
    </row>
    <row r="36" spans="1:26" ht="12.75" customHeight="1">
      <c r="A36" s="1"/>
      <c r="B36" s="11"/>
      <c r="C36" s="18"/>
      <c r="D36" s="1"/>
      <c r="E36" s="1"/>
      <c r="F36" s="1"/>
      <c r="G36" s="1"/>
      <c r="H36" s="1"/>
      <c r="I36" s="1"/>
      <c r="J36" s="1"/>
      <c r="K36" s="1"/>
      <c r="L36" s="1"/>
      <c r="M36" s="1"/>
      <c r="N36" s="1"/>
      <c r="O36" s="1"/>
      <c r="P36" s="1"/>
      <c r="Q36" s="12"/>
      <c r="R36" s="1"/>
      <c r="S36" s="1"/>
      <c r="T36" s="1"/>
      <c r="U36" s="1"/>
      <c r="V36" s="1"/>
      <c r="W36" s="1"/>
      <c r="X36" s="1"/>
      <c r="Y36" s="1"/>
      <c r="Z36" s="1"/>
    </row>
    <row r="37" spans="1:26" ht="12.75" customHeight="1">
      <c r="A37" s="1"/>
      <c r="B37" s="11"/>
      <c r="C37" s="18" t="s">
        <v>13</v>
      </c>
      <c r="D37" s="1"/>
      <c r="E37" s="1"/>
      <c r="F37" s="1"/>
      <c r="G37" s="1"/>
      <c r="H37" s="1"/>
      <c r="I37" s="1"/>
      <c r="J37" s="1"/>
      <c r="K37" s="1"/>
      <c r="L37" s="1"/>
      <c r="M37" s="1"/>
      <c r="N37" s="1"/>
      <c r="O37" s="1"/>
      <c r="P37" s="1"/>
      <c r="Q37" s="12"/>
      <c r="R37" s="1"/>
      <c r="S37" s="1"/>
      <c r="T37" s="1"/>
      <c r="U37" s="1"/>
      <c r="V37" s="1"/>
      <c r="W37" s="1"/>
      <c r="X37" s="1"/>
      <c r="Y37" s="1"/>
      <c r="Z37" s="1"/>
    </row>
    <row r="38" spans="1:26" ht="12.75" customHeight="1">
      <c r="A38" s="1"/>
      <c r="B38" s="11"/>
      <c r="C38" s="18" t="s">
        <v>14</v>
      </c>
      <c r="D38" s="1"/>
      <c r="E38" s="1"/>
      <c r="F38" s="1"/>
      <c r="G38" s="1"/>
      <c r="H38" s="1"/>
      <c r="I38" s="1"/>
      <c r="J38" s="1"/>
      <c r="K38" s="1"/>
      <c r="L38" s="1"/>
      <c r="M38" s="1"/>
      <c r="N38" s="1"/>
      <c r="O38" s="1"/>
      <c r="P38" s="1"/>
      <c r="Q38" s="12"/>
      <c r="R38" s="1"/>
      <c r="S38" s="1"/>
      <c r="T38" s="1"/>
      <c r="U38" s="1"/>
      <c r="V38" s="1"/>
      <c r="W38" s="1"/>
      <c r="X38" s="1"/>
      <c r="Y38" s="1"/>
      <c r="Z38" s="1"/>
    </row>
    <row r="39" spans="1:26" ht="12.75" customHeight="1">
      <c r="A39" s="1"/>
      <c r="B39" s="11"/>
      <c r="C39" s="18" t="s">
        <v>15</v>
      </c>
      <c r="D39" s="1"/>
      <c r="E39" s="1"/>
      <c r="F39" s="1"/>
      <c r="G39" s="1"/>
      <c r="H39" s="1"/>
      <c r="I39" s="1"/>
      <c r="J39" s="1"/>
      <c r="K39" s="1"/>
      <c r="L39" s="1"/>
      <c r="M39" s="1"/>
      <c r="N39" s="1"/>
      <c r="O39" s="1"/>
      <c r="P39" s="1"/>
      <c r="Q39" s="12"/>
      <c r="R39" s="1"/>
      <c r="S39" s="1"/>
      <c r="T39" s="1"/>
      <c r="U39" s="1"/>
      <c r="V39" s="1"/>
      <c r="W39" s="1"/>
      <c r="X39" s="1"/>
      <c r="Y39" s="1"/>
      <c r="Z39" s="1"/>
    </row>
    <row r="40" spans="1:26" ht="12.75" customHeight="1">
      <c r="A40" s="1"/>
      <c r="B40" s="11"/>
      <c r="C40" s="18"/>
      <c r="D40" s="1"/>
      <c r="E40" s="1"/>
      <c r="F40" s="1"/>
      <c r="G40" s="1"/>
      <c r="H40" s="1"/>
      <c r="I40" s="1"/>
      <c r="J40" s="1"/>
      <c r="K40" s="1"/>
      <c r="L40" s="1"/>
      <c r="M40" s="1"/>
      <c r="N40" s="1"/>
      <c r="O40" s="1"/>
      <c r="P40" s="1"/>
      <c r="Q40" s="12"/>
      <c r="R40" s="1"/>
      <c r="S40" s="1"/>
      <c r="T40" s="1"/>
      <c r="U40" s="1"/>
      <c r="V40" s="1"/>
      <c r="W40" s="1"/>
      <c r="X40" s="1"/>
      <c r="Y40" s="1"/>
      <c r="Z40" s="1"/>
    </row>
    <row r="41" spans="1:26" ht="12.75" customHeight="1">
      <c r="A41" s="1"/>
      <c r="B41" s="11"/>
      <c r="C41" s="16" t="s">
        <v>16</v>
      </c>
      <c r="D41" s="1"/>
      <c r="E41" s="1"/>
      <c r="F41" s="1"/>
      <c r="G41" s="1"/>
      <c r="H41" s="1"/>
      <c r="I41" s="1"/>
      <c r="J41" s="1"/>
      <c r="K41" s="1"/>
      <c r="L41" s="1"/>
      <c r="M41" s="1"/>
      <c r="N41" s="1"/>
      <c r="O41" s="1"/>
      <c r="P41" s="1"/>
      <c r="Q41" s="12"/>
      <c r="R41" s="1"/>
      <c r="S41" s="1"/>
      <c r="T41" s="1"/>
      <c r="U41" s="1"/>
      <c r="V41" s="1"/>
      <c r="W41" s="1"/>
      <c r="X41" s="1"/>
      <c r="Y41" s="1"/>
      <c r="Z41" s="1"/>
    </row>
    <row r="42" spans="1:26" ht="12.75" customHeight="1">
      <c r="A42" s="1"/>
      <c r="B42" s="20"/>
      <c r="C42" s="19"/>
      <c r="D42" s="19"/>
      <c r="E42" s="19"/>
      <c r="F42" s="19"/>
      <c r="G42" s="19"/>
      <c r="H42" s="19"/>
      <c r="I42" s="19"/>
      <c r="J42" s="19"/>
      <c r="K42" s="19"/>
      <c r="L42" s="19"/>
      <c r="M42" s="19"/>
      <c r="N42" s="19"/>
      <c r="O42" s="19"/>
      <c r="P42" s="19"/>
      <c r="Q42" s="21"/>
      <c r="R42" s="1"/>
      <c r="S42" s="1"/>
      <c r="T42" s="1"/>
      <c r="U42" s="1"/>
      <c r="V42" s="1"/>
      <c r="W42" s="1"/>
      <c r="X42" s="1"/>
      <c r="Y42" s="1"/>
      <c r="Z42" s="1"/>
    </row>
    <row r="43" spans="1:26" ht="12.75" customHeight="1">
      <c r="A43" s="2" t="s">
        <v>0</v>
      </c>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C6:P6"/>
  </mergeCells>
  <printOptions horizontalCentered="1"/>
  <pageMargins left="0.31496062992125984" right="0.31496062992125984" top="0.35433070866141736" bottom="0.35433070866141736"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Q1000"/>
  <sheetViews>
    <sheetView showGridLines="0" tabSelected="1" workbookViewId="0">
      <selection activeCell="AY20" sqref="AY20"/>
    </sheetView>
  </sheetViews>
  <sheetFormatPr defaultColWidth="14.42578125" defaultRowHeight="15" customHeight="1" outlineLevelRow="1" outlineLevelCol="1"/>
  <cols>
    <col min="1" max="1" width="3.85546875" customWidth="1"/>
    <col min="2" max="2" width="2.28515625" customWidth="1"/>
    <col min="3" max="4" width="3.85546875" customWidth="1"/>
    <col min="5" max="5" width="2.28515625" customWidth="1"/>
    <col min="6" max="7" width="3.85546875" customWidth="1"/>
    <col min="8" max="8" width="2.28515625" customWidth="1"/>
    <col min="9" max="10" width="3.85546875" customWidth="1"/>
    <col min="11" max="11" width="2.28515625" customWidth="1"/>
    <col min="12" max="13" width="3.85546875" customWidth="1"/>
    <col min="14" max="14" width="2.28515625" customWidth="1"/>
    <col min="15" max="16" width="3.85546875" customWidth="1"/>
    <col min="17" max="17" width="2.28515625" customWidth="1"/>
    <col min="18" max="19" width="3.85546875" customWidth="1"/>
    <col min="20" max="20" width="2.28515625" customWidth="1"/>
    <col min="21" max="22" width="3.85546875" customWidth="1"/>
    <col min="23" max="23" width="2.28515625" customWidth="1"/>
    <col min="24" max="25" width="3.85546875" customWidth="1"/>
    <col min="26" max="26" width="2.28515625" customWidth="1"/>
    <col min="27" max="28" width="3.85546875" customWidth="1"/>
    <col min="29" max="29" width="2.28515625" customWidth="1"/>
    <col min="30" max="31" width="3.85546875" customWidth="1"/>
    <col min="32" max="32" width="2.28515625" customWidth="1"/>
    <col min="33" max="34" width="3.85546875" customWidth="1"/>
    <col min="35" max="35" width="2.28515625" customWidth="1"/>
    <col min="36" max="37" width="3.85546875" customWidth="1"/>
    <col min="38" max="38" width="2.28515625" customWidth="1"/>
    <col min="39" max="40" width="3.85546875" customWidth="1"/>
    <col min="41" max="41" width="2.28515625" customWidth="1"/>
    <col min="42" max="43" width="3.85546875" customWidth="1"/>
    <col min="44" max="44" width="2.28515625" customWidth="1"/>
    <col min="45" max="46" width="3.85546875" customWidth="1"/>
    <col min="47" max="47" width="2.28515625" customWidth="1"/>
    <col min="48" max="49" width="3.85546875" customWidth="1"/>
    <col min="50" max="50" width="2.28515625" customWidth="1"/>
    <col min="51" max="52" width="3.85546875" customWidth="1"/>
    <col min="53" max="53" width="2.28515625" customWidth="1"/>
    <col min="54" max="54" width="3.85546875" customWidth="1"/>
    <col min="55" max="120" width="4.7109375" hidden="1" customWidth="1" outlineLevel="1"/>
    <col min="121" max="121" width="14.42578125" collapsed="1"/>
  </cols>
  <sheetData>
    <row r="1" spans="1:120" ht="13.5" customHeight="1">
      <c r="A1" s="22"/>
      <c r="B1" s="23"/>
      <c r="C1" s="23"/>
      <c r="D1" s="23"/>
      <c r="E1" s="23"/>
      <c r="F1" s="23"/>
      <c r="G1" s="23"/>
      <c r="H1" s="23"/>
      <c r="I1" s="23"/>
      <c r="J1" s="118" t="s">
        <v>2</v>
      </c>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24"/>
      <c r="AU1" s="119" t="s">
        <v>17</v>
      </c>
      <c r="AV1" s="99"/>
      <c r="AW1" s="100"/>
      <c r="AX1" s="24"/>
      <c r="AY1" s="119">
        <v>2025</v>
      </c>
      <c r="AZ1" s="99"/>
      <c r="BA1" s="100"/>
      <c r="BB1" s="23"/>
      <c r="BC1" s="25"/>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row>
    <row r="2" spans="1:120" ht="13.5" customHeight="1">
      <c r="A2" s="27"/>
      <c r="B2" s="28"/>
      <c r="C2" s="28"/>
      <c r="D2" s="28"/>
      <c r="E2" s="28"/>
      <c r="F2" s="28"/>
      <c r="G2" s="28"/>
      <c r="H2" s="28"/>
      <c r="I2" s="28"/>
      <c r="J2" s="120" t="s">
        <v>18</v>
      </c>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29"/>
      <c r="AU2" s="116" t="s">
        <v>19</v>
      </c>
      <c r="AV2" s="102"/>
      <c r="AW2" s="102"/>
      <c r="AX2" s="29"/>
      <c r="AY2" s="116" t="s">
        <v>20</v>
      </c>
      <c r="AZ2" s="102"/>
      <c r="BA2" s="102"/>
      <c r="BB2" s="31"/>
      <c r="BC2" s="25"/>
      <c r="BD2" s="117" t="str">
        <f>"Resumo "&amp;E5</f>
        <v>Resumo 1ª RODADA</v>
      </c>
      <c r="BE2" s="102"/>
      <c r="BF2" s="102"/>
      <c r="BG2" s="102"/>
      <c r="BH2" s="102"/>
      <c r="BI2" s="102"/>
      <c r="BJ2" s="102"/>
      <c r="BK2" s="102"/>
      <c r="BL2" s="102"/>
      <c r="BM2" s="102"/>
      <c r="BN2" s="26"/>
      <c r="BO2" s="117" t="str">
        <f>"Resumo "&amp;N5</f>
        <v>Resumo 2ª RODADA</v>
      </c>
      <c r="BP2" s="102"/>
      <c r="BQ2" s="102"/>
      <c r="BR2" s="102"/>
      <c r="BS2" s="102"/>
      <c r="BT2" s="102"/>
      <c r="BU2" s="102"/>
      <c r="BV2" s="102"/>
      <c r="BW2" s="102"/>
      <c r="BX2" s="102"/>
      <c r="BY2" s="26"/>
      <c r="BZ2" s="117" t="str">
        <f>"Resumo "&amp;W5</f>
        <v>Resumo 3ª RODADA</v>
      </c>
      <c r="CA2" s="102"/>
      <c r="CB2" s="102"/>
      <c r="CC2" s="102"/>
      <c r="CD2" s="102"/>
      <c r="CE2" s="102"/>
      <c r="CF2" s="102"/>
      <c r="CG2" s="102"/>
      <c r="CH2" s="102"/>
      <c r="CI2" s="102"/>
      <c r="CJ2" s="26"/>
      <c r="CK2" s="117" t="str">
        <f>"Resumo "&amp;AF5</f>
        <v>Resumo 4ª RODADA</v>
      </c>
      <c r="CL2" s="102"/>
      <c r="CM2" s="102"/>
      <c r="CN2" s="102"/>
      <c r="CO2" s="102"/>
      <c r="CP2" s="102"/>
      <c r="CQ2" s="102"/>
      <c r="CR2" s="102"/>
      <c r="CS2" s="102"/>
      <c r="CT2" s="102"/>
      <c r="CU2" s="26"/>
      <c r="CV2" s="117" t="str">
        <f>"Resumo "&amp;AO5</f>
        <v>Resumo 5ª RODADA</v>
      </c>
      <c r="CW2" s="102"/>
      <c r="CX2" s="102"/>
      <c r="CY2" s="102"/>
      <c r="CZ2" s="102"/>
      <c r="DA2" s="102"/>
      <c r="DB2" s="102"/>
      <c r="DC2" s="102"/>
      <c r="DD2" s="102"/>
      <c r="DE2" s="102"/>
      <c r="DF2" s="26"/>
      <c r="DG2" s="117" t="str">
        <f>"Resumo "&amp;AX5</f>
        <v>Resumo 6ª RODADA</v>
      </c>
      <c r="DH2" s="102"/>
      <c r="DI2" s="102"/>
      <c r="DJ2" s="102"/>
      <c r="DK2" s="102"/>
      <c r="DL2" s="102"/>
      <c r="DM2" s="102"/>
      <c r="DN2" s="102"/>
      <c r="DO2" s="102"/>
      <c r="DP2" s="102"/>
    </row>
    <row r="3" spans="1:120" ht="12" customHeight="1">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5"/>
      <c r="BD3" s="32" t="s">
        <v>21</v>
      </c>
      <c r="BE3" s="32" t="s">
        <v>22</v>
      </c>
      <c r="BF3" s="32" t="s">
        <v>23</v>
      </c>
      <c r="BG3" s="32" t="s">
        <v>24</v>
      </c>
      <c r="BH3" s="32" t="s">
        <v>25</v>
      </c>
      <c r="BI3" s="33" t="s">
        <v>26</v>
      </c>
      <c r="BJ3" s="33" t="s">
        <v>27</v>
      </c>
      <c r="BK3" s="33" t="s">
        <v>28</v>
      </c>
      <c r="BL3" s="33" t="s">
        <v>29</v>
      </c>
      <c r="BM3" s="33" t="s">
        <v>30</v>
      </c>
      <c r="BN3" s="26"/>
      <c r="BO3" s="32" t="s">
        <v>21</v>
      </c>
      <c r="BP3" s="32" t="s">
        <v>22</v>
      </c>
      <c r="BQ3" s="32" t="s">
        <v>23</v>
      </c>
      <c r="BR3" s="32" t="s">
        <v>24</v>
      </c>
      <c r="BS3" s="32" t="s">
        <v>25</v>
      </c>
      <c r="BT3" s="33" t="s">
        <v>26</v>
      </c>
      <c r="BU3" s="33" t="s">
        <v>27</v>
      </c>
      <c r="BV3" s="33" t="s">
        <v>28</v>
      </c>
      <c r="BW3" s="33" t="s">
        <v>29</v>
      </c>
      <c r="BX3" s="33" t="s">
        <v>30</v>
      </c>
      <c r="BY3" s="26"/>
      <c r="BZ3" s="32" t="s">
        <v>21</v>
      </c>
      <c r="CA3" s="32" t="s">
        <v>22</v>
      </c>
      <c r="CB3" s="32" t="s">
        <v>23</v>
      </c>
      <c r="CC3" s="32" t="s">
        <v>24</v>
      </c>
      <c r="CD3" s="32" t="s">
        <v>25</v>
      </c>
      <c r="CE3" s="33" t="s">
        <v>26</v>
      </c>
      <c r="CF3" s="33" t="s">
        <v>27</v>
      </c>
      <c r="CG3" s="33" t="s">
        <v>28</v>
      </c>
      <c r="CH3" s="33" t="s">
        <v>29</v>
      </c>
      <c r="CI3" s="33" t="s">
        <v>30</v>
      </c>
      <c r="CJ3" s="26"/>
      <c r="CK3" s="32" t="s">
        <v>21</v>
      </c>
      <c r="CL3" s="32" t="s">
        <v>22</v>
      </c>
      <c r="CM3" s="32" t="s">
        <v>23</v>
      </c>
      <c r="CN3" s="32" t="s">
        <v>24</v>
      </c>
      <c r="CO3" s="32" t="s">
        <v>25</v>
      </c>
      <c r="CP3" s="33" t="s">
        <v>26</v>
      </c>
      <c r="CQ3" s="33" t="s">
        <v>27</v>
      </c>
      <c r="CR3" s="33" t="s">
        <v>28</v>
      </c>
      <c r="CS3" s="33" t="s">
        <v>29</v>
      </c>
      <c r="CT3" s="33" t="s">
        <v>30</v>
      </c>
      <c r="CU3" s="26"/>
      <c r="CV3" s="32" t="s">
        <v>21</v>
      </c>
      <c r="CW3" s="32" t="s">
        <v>22</v>
      </c>
      <c r="CX3" s="32" t="s">
        <v>23</v>
      </c>
      <c r="CY3" s="32" t="s">
        <v>24</v>
      </c>
      <c r="CZ3" s="32" t="s">
        <v>25</v>
      </c>
      <c r="DA3" s="33" t="s">
        <v>26</v>
      </c>
      <c r="DB3" s="33" t="s">
        <v>27</v>
      </c>
      <c r="DC3" s="33" t="s">
        <v>28</v>
      </c>
      <c r="DD3" s="33" t="s">
        <v>29</v>
      </c>
      <c r="DE3" s="33" t="s">
        <v>30</v>
      </c>
      <c r="DF3" s="26"/>
      <c r="DG3" s="32" t="s">
        <v>21</v>
      </c>
      <c r="DH3" s="32" t="s">
        <v>22</v>
      </c>
      <c r="DI3" s="32" t="s">
        <v>23</v>
      </c>
      <c r="DJ3" s="32" t="s">
        <v>24</v>
      </c>
      <c r="DK3" s="32" t="s">
        <v>25</v>
      </c>
      <c r="DL3" s="33" t="s">
        <v>26</v>
      </c>
      <c r="DM3" s="33" t="s">
        <v>27</v>
      </c>
      <c r="DN3" s="33" t="s">
        <v>28</v>
      </c>
      <c r="DO3" s="33" t="s">
        <v>29</v>
      </c>
      <c r="DP3" s="33" t="s">
        <v>30</v>
      </c>
    </row>
    <row r="4" spans="1:120" ht="16.5" customHeight="1">
      <c r="A4" s="34"/>
      <c r="B4" s="35"/>
      <c r="C4" s="35"/>
      <c r="D4" s="35"/>
      <c r="E4" s="35"/>
      <c r="F4" s="35"/>
      <c r="G4" s="113">
        <f>A5</f>
        <v>4</v>
      </c>
      <c r="H4" s="114" t="s">
        <v>0</v>
      </c>
      <c r="I4" s="115">
        <f>C5</f>
        <v>8</v>
      </c>
      <c r="J4" s="34"/>
      <c r="K4" s="35"/>
      <c r="L4" s="35"/>
      <c r="M4" s="35"/>
      <c r="N4" s="35"/>
      <c r="O4" s="35"/>
      <c r="P4" s="113">
        <f>J5+G4</f>
        <v>9</v>
      </c>
      <c r="Q4" s="114" t="s">
        <v>0</v>
      </c>
      <c r="R4" s="115">
        <f>L5+I4</f>
        <v>15</v>
      </c>
      <c r="S4" s="34"/>
      <c r="T4" s="35"/>
      <c r="U4" s="35"/>
      <c r="V4" s="35"/>
      <c r="W4" s="35"/>
      <c r="X4" s="35"/>
      <c r="Y4" s="113">
        <f>S5+P4</f>
        <v>19</v>
      </c>
      <c r="Z4" s="114" t="s">
        <v>0</v>
      </c>
      <c r="AA4" s="115">
        <f>U5+R4</f>
        <v>17</v>
      </c>
      <c r="AB4" s="34"/>
      <c r="AC4" s="35"/>
      <c r="AD4" s="35"/>
      <c r="AE4" s="35"/>
      <c r="AF4" s="35"/>
      <c r="AG4" s="35"/>
      <c r="AH4" s="113">
        <f>AB5+Y4</f>
        <v>23</v>
      </c>
      <c r="AI4" s="114" t="s">
        <v>0</v>
      </c>
      <c r="AJ4" s="115">
        <f>AD5+AA4</f>
        <v>25</v>
      </c>
      <c r="AK4" s="34"/>
      <c r="AL4" s="35"/>
      <c r="AM4" s="35"/>
      <c r="AN4" s="35"/>
      <c r="AO4" s="35"/>
      <c r="AP4" s="35"/>
      <c r="AQ4" s="113">
        <f>AK5+AH4</f>
        <v>27</v>
      </c>
      <c r="AR4" s="114" t="s">
        <v>0</v>
      </c>
      <c r="AS4" s="115">
        <f>AM5+AJ4</f>
        <v>33</v>
      </c>
      <c r="AT4" s="34"/>
      <c r="AU4" s="35"/>
      <c r="AV4" s="35"/>
      <c r="AW4" s="35"/>
      <c r="AX4" s="35"/>
      <c r="AY4" s="35"/>
      <c r="AZ4" s="113">
        <f>AT5+AQ4</f>
        <v>32</v>
      </c>
      <c r="BA4" s="114" t="s">
        <v>0</v>
      </c>
      <c r="BB4" s="115">
        <f>AV5+AS4</f>
        <v>40</v>
      </c>
      <c r="BC4" s="25"/>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row>
    <row r="5" spans="1:120" ht="12" customHeight="1">
      <c r="A5" s="113">
        <f>BD6+BE6</f>
        <v>4</v>
      </c>
      <c r="B5" s="114" t="s">
        <v>0</v>
      </c>
      <c r="C5" s="115">
        <f>BF6+BE6</f>
        <v>8</v>
      </c>
      <c r="D5" s="31"/>
      <c r="E5" s="30" t="s">
        <v>31</v>
      </c>
      <c r="F5" s="31"/>
      <c r="G5" s="108"/>
      <c r="H5" s="109"/>
      <c r="I5" s="110"/>
      <c r="J5" s="113">
        <f>BO6+BP6</f>
        <v>5</v>
      </c>
      <c r="K5" s="114" t="s">
        <v>0</v>
      </c>
      <c r="L5" s="115">
        <f>BQ6+BP6</f>
        <v>7</v>
      </c>
      <c r="M5" s="31"/>
      <c r="N5" s="30" t="s">
        <v>32</v>
      </c>
      <c r="O5" s="31"/>
      <c r="P5" s="108"/>
      <c r="Q5" s="109"/>
      <c r="R5" s="110"/>
      <c r="S5" s="113">
        <f>BZ6+CA6</f>
        <v>10</v>
      </c>
      <c r="T5" s="114" t="s">
        <v>0</v>
      </c>
      <c r="U5" s="115">
        <f>CB6+CA6</f>
        <v>2</v>
      </c>
      <c r="V5" s="31"/>
      <c r="W5" s="30" t="s">
        <v>33</v>
      </c>
      <c r="X5" s="31"/>
      <c r="Y5" s="108"/>
      <c r="Z5" s="109"/>
      <c r="AA5" s="110"/>
      <c r="AB5" s="113">
        <f>CK6+CL6</f>
        <v>4</v>
      </c>
      <c r="AC5" s="114" t="s">
        <v>0</v>
      </c>
      <c r="AD5" s="115">
        <f>CM6+CL6</f>
        <v>8</v>
      </c>
      <c r="AE5" s="31"/>
      <c r="AF5" s="30" t="s">
        <v>34</v>
      </c>
      <c r="AG5" s="31"/>
      <c r="AH5" s="108"/>
      <c r="AI5" s="109"/>
      <c r="AJ5" s="110"/>
      <c r="AK5" s="113">
        <f>CV6+CW6</f>
        <v>4</v>
      </c>
      <c r="AL5" s="114" t="s">
        <v>0</v>
      </c>
      <c r="AM5" s="115">
        <f>CX6+CW6</f>
        <v>8</v>
      </c>
      <c r="AN5" s="31"/>
      <c r="AO5" s="30" t="s">
        <v>35</v>
      </c>
      <c r="AP5" s="31"/>
      <c r="AQ5" s="108"/>
      <c r="AR5" s="109"/>
      <c r="AS5" s="110"/>
      <c r="AT5" s="113">
        <f>DG6+DH6</f>
        <v>5</v>
      </c>
      <c r="AU5" s="114" t="s">
        <v>0</v>
      </c>
      <c r="AV5" s="115">
        <f>DI6+DH6</f>
        <v>7</v>
      </c>
      <c r="AW5" s="31"/>
      <c r="AX5" s="30" t="s">
        <v>36</v>
      </c>
      <c r="AY5" s="31"/>
      <c r="AZ5" s="108"/>
      <c r="BA5" s="109"/>
      <c r="BB5" s="110"/>
      <c r="BC5" s="25"/>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row>
    <row r="6" spans="1:120" ht="16.5" customHeight="1">
      <c r="A6" s="108"/>
      <c r="B6" s="109"/>
      <c r="C6" s="110"/>
      <c r="D6" s="36"/>
      <c r="E6" s="36"/>
      <c r="F6" s="36"/>
      <c r="G6" s="36"/>
      <c r="H6" s="36"/>
      <c r="I6" s="37"/>
      <c r="J6" s="108"/>
      <c r="K6" s="109"/>
      <c r="L6" s="110"/>
      <c r="M6" s="36"/>
      <c r="N6" s="36"/>
      <c r="O6" s="36"/>
      <c r="P6" s="36"/>
      <c r="Q6" s="36"/>
      <c r="R6" s="37"/>
      <c r="S6" s="108"/>
      <c r="T6" s="109"/>
      <c r="U6" s="110"/>
      <c r="V6" s="36"/>
      <c r="W6" s="36"/>
      <c r="X6" s="36"/>
      <c r="Y6" s="36"/>
      <c r="Z6" s="36"/>
      <c r="AA6" s="37"/>
      <c r="AB6" s="108"/>
      <c r="AC6" s="109"/>
      <c r="AD6" s="110"/>
      <c r="AE6" s="36"/>
      <c r="AF6" s="36"/>
      <c r="AG6" s="36"/>
      <c r="AH6" s="36"/>
      <c r="AI6" s="36"/>
      <c r="AJ6" s="37"/>
      <c r="AK6" s="108"/>
      <c r="AL6" s="109"/>
      <c r="AM6" s="110"/>
      <c r="AN6" s="36"/>
      <c r="AO6" s="36"/>
      <c r="AP6" s="36"/>
      <c r="AQ6" s="36"/>
      <c r="AR6" s="36"/>
      <c r="AS6" s="37"/>
      <c r="AT6" s="108"/>
      <c r="AU6" s="109"/>
      <c r="AV6" s="110"/>
      <c r="AW6" s="36"/>
      <c r="AX6" s="36"/>
      <c r="AY6" s="36"/>
      <c r="AZ6" s="36"/>
      <c r="BA6" s="36"/>
      <c r="BB6" s="37"/>
      <c r="BC6" s="25"/>
      <c r="BD6" s="38">
        <f>SUM(BD7:BD24)*2</f>
        <v>4</v>
      </c>
      <c r="BE6" s="38">
        <f>SUM(BE7:BE24)*1</f>
        <v>0</v>
      </c>
      <c r="BF6" s="38">
        <f>SUM(BF7:BF24)*2</f>
        <v>8</v>
      </c>
      <c r="BG6" s="38">
        <f t="shared" ref="BG6:BH6" si="0">SUM(BG7:BG24)</f>
        <v>22</v>
      </c>
      <c r="BH6" s="38">
        <f t="shared" si="0"/>
        <v>29</v>
      </c>
      <c r="BI6" s="38"/>
      <c r="BJ6" s="38"/>
      <c r="BK6" s="38"/>
      <c r="BL6" s="38"/>
      <c r="BM6" s="38"/>
      <c r="BN6" s="26"/>
      <c r="BO6" s="38">
        <f>SUM(BO7:BO24)*2</f>
        <v>2</v>
      </c>
      <c r="BP6" s="38">
        <f>SUM(BP7:BP24)*1</f>
        <v>3</v>
      </c>
      <c r="BQ6" s="38">
        <f>SUM(BQ7:BQ24)*2</f>
        <v>4</v>
      </c>
      <c r="BR6" s="38">
        <f t="shared" ref="BR6:BS6" si="1">SUM(BR7:BR24)</f>
        <v>29</v>
      </c>
      <c r="BS6" s="38">
        <f t="shared" si="1"/>
        <v>30</v>
      </c>
      <c r="BT6" s="38"/>
      <c r="BU6" s="38"/>
      <c r="BV6" s="38"/>
      <c r="BW6" s="38"/>
      <c r="BX6" s="38"/>
      <c r="BY6" s="26"/>
      <c r="BZ6" s="38">
        <f>SUM(BZ7:BZ24)*2</f>
        <v>10</v>
      </c>
      <c r="CA6" s="38">
        <f>SUM(CA7:CA24)*1</f>
        <v>0</v>
      </c>
      <c r="CB6" s="38">
        <f>SUM(CB7:CB24)*2</f>
        <v>2</v>
      </c>
      <c r="CC6" s="38">
        <f t="shared" ref="CC6:CD6" si="2">SUM(CC7:CC24)</f>
        <v>38</v>
      </c>
      <c r="CD6" s="38">
        <f t="shared" si="2"/>
        <v>28</v>
      </c>
      <c r="CE6" s="38"/>
      <c r="CF6" s="38"/>
      <c r="CG6" s="38"/>
      <c r="CH6" s="38"/>
      <c r="CI6" s="38"/>
      <c r="CJ6" s="26"/>
      <c r="CK6" s="38">
        <f>SUM(CK7:CK24)*2</f>
        <v>2</v>
      </c>
      <c r="CL6" s="38">
        <f>SUM(CL7:CL24)*1</f>
        <v>2</v>
      </c>
      <c r="CM6" s="38">
        <f>SUM(CM7:CM24)*2</f>
        <v>6</v>
      </c>
      <c r="CN6" s="38">
        <f t="shared" ref="CN6:CO6" si="3">SUM(CN7:CN24)</f>
        <v>29</v>
      </c>
      <c r="CO6" s="38">
        <f t="shared" si="3"/>
        <v>32</v>
      </c>
      <c r="CP6" s="38"/>
      <c r="CQ6" s="38"/>
      <c r="CR6" s="38"/>
      <c r="CS6" s="38"/>
      <c r="CT6" s="38"/>
      <c r="CU6" s="26"/>
      <c r="CV6" s="38">
        <f>SUM(CV7:CV24)*2</f>
        <v>2</v>
      </c>
      <c r="CW6" s="38">
        <f>SUM(CW7:CW24)*1</f>
        <v>2</v>
      </c>
      <c r="CX6" s="38">
        <f>SUM(CX7:CX24)*2</f>
        <v>6</v>
      </c>
      <c r="CY6" s="38">
        <f t="shared" ref="CY6:CZ6" si="4">SUM(CY7:CY24)</f>
        <v>28</v>
      </c>
      <c r="CZ6" s="38">
        <f t="shared" si="4"/>
        <v>26</v>
      </c>
      <c r="DA6" s="38"/>
      <c r="DB6" s="38"/>
      <c r="DC6" s="38"/>
      <c r="DD6" s="38"/>
      <c r="DE6" s="38"/>
      <c r="DF6" s="26"/>
      <c r="DG6" s="38">
        <f>SUM(DG7:DG24)*2</f>
        <v>4</v>
      </c>
      <c r="DH6" s="38">
        <f>SUM(DH7:DH24)*1</f>
        <v>1</v>
      </c>
      <c r="DI6" s="38">
        <f>SUM(DI7:DI24)*2</f>
        <v>6</v>
      </c>
      <c r="DJ6" s="38">
        <f t="shared" ref="DJ6:DK6" si="5">SUM(DJ7:DJ24)</f>
        <v>27</v>
      </c>
      <c r="DK6" s="38">
        <f t="shared" si="5"/>
        <v>30</v>
      </c>
      <c r="DL6" s="38"/>
      <c r="DM6" s="38"/>
      <c r="DN6" s="38"/>
      <c r="DO6" s="38"/>
      <c r="DP6" s="38"/>
    </row>
    <row r="7" spans="1:120" ht="16.5" customHeight="1">
      <c r="A7" s="39">
        <v>1</v>
      </c>
      <c r="B7" s="25" t="s">
        <v>0</v>
      </c>
      <c r="C7" s="40">
        <f>C10+1</f>
        <v>6</v>
      </c>
      <c r="D7" s="41"/>
      <c r="E7" s="41"/>
      <c r="F7" s="41"/>
      <c r="G7" s="41"/>
      <c r="H7" s="42" t="s">
        <v>37</v>
      </c>
      <c r="I7" s="43">
        <v>1</v>
      </c>
      <c r="J7" s="39">
        <f>A7</f>
        <v>1</v>
      </c>
      <c r="K7" s="25" t="s">
        <v>0</v>
      </c>
      <c r="L7" s="40">
        <f>C22</f>
        <v>1</v>
      </c>
      <c r="M7" s="41"/>
      <c r="N7" s="41"/>
      <c r="O7" s="41"/>
      <c r="P7" s="41"/>
      <c r="Q7" s="42" t="s">
        <v>37</v>
      </c>
      <c r="R7" s="43">
        <v>2</v>
      </c>
      <c r="S7" s="39">
        <f>J7</f>
        <v>1</v>
      </c>
      <c r="T7" s="25" t="s">
        <v>0</v>
      </c>
      <c r="U7" s="40">
        <f>L22</f>
        <v>2</v>
      </c>
      <c r="V7" s="41"/>
      <c r="W7" s="41"/>
      <c r="X7" s="41"/>
      <c r="Y7" s="41"/>
      <c r="Z7" s="42" t="s">
        <v>37</v>
      </c>
      <c r="AA7" s="43">
        <v>3</v>
      </c>
      <c r="AB7" s="39">
        <f>S7</f>
        <v>1</v>
      </c>
      <c r="AC7" s="25" t="s">
        <v>0</v>
      </c>
      <c r="AD7" s="40">
        <f>U22</f>
        <v>3</v>
      </c>
      <c r="AE7" s="41"/>
      <c r="AF7" s="41"/>
      <c r="AG7" s="41"/>
      <c r="AH7" s="41"/>
      <c r="AI7" s="42" t="s">
        <v>37</v>
      </c>
      <c r="AJ7" s="43">
        <v>5</v>
      </c>
      <c r="AK7" s="39">
        <f>AB7</f>
        <v>1</v>
      </c>
      <c r="AL7" s="25" t="s">
        <v>0</v>
      </c>
      <c r="AM7" s="40">
        <f>AD22</f>
        <v>4</v>
      </c>
      <c r="AN7" s="41"/>
      <c r="AO7" s="41"/>
      <c r="AP7" s="41"/>
      <c r="AQ7" s="41"/>
      <c r="AR7" s="42" t="s">
        <v>37</v>
      </c>
      <c r="AS7" s="43">
        <v>6</v>
      </c>
      <c r="AT7" s="39">
        <f>AK7</f>
        <v>1</v>
      </c>
      <c r="AU7" s="25" t="s">
        <v>0</v>
      </c>
      <c r="AV7" s="40">
        <f>AM22</f>
        <v>5</v>
      </c>
      <c r="AW7" s="41"/>
      <c r="AX7" s="41"/>
      <c r="AY7" s="41"/>
      <c r="AZ7" s="41"/>
      <c r="BA7" s="42" t="s">
        <v>37</v>
      </c>
      <c r="BB7" s="43">
        <v>1</v>
      </c>
      <c r="BC7" s="25"/>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row>
    <row r="8" spans="1:120" ht="21" customHeight="1">
      <c r="A8" s="44"/>
      <c r="B8" s="25"/>
      <c r="C8" s="25"/>
      <c r="D8" s="45">
        <v>3</v>
      </c>
      <c r="E8" s="46" t="s">
        <v>0</v>
      </c>
      <c r="F8" s="45">
        <v>6</v>
      </c>
      <c r="G8" s="25"/>
      <c r="H8" s="25"/>
      <c r="I8" s="47"/>
      <c r="J8" s="44"/>
      <c r="K8" s="25"/>
      <c r="L8" s="25"/>
      <c r="M8" s="45">
        <v>6</v>
      </c>
      <c r="N8" s="46" t="s">
        <v>0</v>
      </c>
      <c r="O8" s="45">
        <v>6</v>
      </c>
      <c r="P8" s="25"/>
      <c r="Q8" s="25"/>
      <c r="R8" s="47"/>
      <c r="S8" s="44"/>
      <c r="T8" s="25"/>
      <c r="U8" s="25"/>
      <c r="V8" s="45">
        <v>8</v>
      </c>
      <c r="W8" s="46" t="s">
        <v>0</v>
      </c>
      <c r="X8" s="45">
        <v>5</v>
      </c>
      <c r="Y8" s="25"/>
      <c r="Z8" s="25"/>
      <c r="AA8" s="47"/>
      <c r="AB8" s="44"/>
      <c r="AC8" s="25"/>
      <c r="AD8" s="25"/>
      <c r="AE8" s="45">
        <v>6</v>
      </c>
      <c r="AF8" s="46" t="s">
        <v>0</v>
      </c>
      <c r="AG8" s="45">
        <v>3</v>
      </c>
      <c r="AH8" s="25"/>
      <c r="AI8" s="25"/>
      <c r="AJ8" s="47"/>
      <c r="AK8" s="44"/>
      <c r="AL8" s="25"/>
      <c r="AM8" s="25"/>
      <c r="AN8" s="45">
        <v>5</v>
      </c>
      <c r="AO8" s="46" t="s">
        <v>0</v>
      </c>
      <c r="AP8" s="45">
        <v>5</v>
      </c>
      <c r="AQ8" s="25"/>
      <c r="AR8" s="25"/>
      <c r="AS8" s="47"/>
      <c r="AT8" s="44"/>
      <c r="AU8" s="25"/>
      <c r="AV8" s="25"/>
      <c r="AW8" s="45">
        <v>6</v>
      </c>
      <c r="AX8" s="46" t="s">
        <v>0</v>
      </c>
      <c r="AY8" s="45">
        <v>5</v>
      </c>
      <c r="AZ8" s="25"/>
      <c r="BA8" s="25"/>
      <c r="BB8" s="47"/>
      <c r="BC8" s="25"/>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row>
    <row r="9" spans="1:120" ht="16.5" customHeight="1">
      <c r="A9" s="48" t="str">
        <f>VLOOKUP(A7,$A$26:$I$37,2,0)</f>
        <v>RAFA</v>
      </c>
      <c r="B9" s="49"/>
      <c r="C9" s="49"/>
      <c r="D9" s="49"/>
      <c r="E9" s="49"/>
      <c r="F9" s="49"/>
      <c r="G9" s="49"/>
      <c r="H9" s="49"/>
      <c r="I9" s="50" t="str">
        <f>VLOOKUP(C7,$O$26:$W$37,2,0)</f>
        <v>MICHILIN</v>
      </c>
      <c r="J9" s="48" t="str">
        <f t="shared" ref="J9:J10" si="6">A9</f>
        <v>RAFA</v>
      </c>
      <c r="K9" s="49"/>
      <c r="L9" s="49"/>
      <c r="M9" s="49"/>
      <c r="N9" s="49"/>
      <c r="O9" s="49"/>
      <c r="P9" s="49"/>
      <c r="Q9" s="49"/>
      <c r="R9" s="50" t="str">
        <f>VLOOKUP(L7,$O$26:$W$37,2,0)</f>
        <v>QUINHO</v>
      </c>
      <c r="S9" s="48" t="str">
        <f t="shared" ref="S9:S10" si="7">J9</f>
        <v>RAFA</v>
      </c>
      <c r="T9" s="49"/>
      <c r="U9" s="49"/>
      <c r="V9" s="49"/>
      <c r="W9" s="49"/>
      <c r="X9" s="49"/>
      <c r="Y9" s="49"/>
      <c r="Z9" s="49"/>
      <c r="AA9" s="50" t="str">
        <f>R24</f>
        <v>MAURO</v>
      </c>
      <c r="AB9" s="48" t="str">
        <f t="shared" ref="AB9:AB10" si="8">S9</f>
        <v>RAFA</v>
      </c>
      <c r="AC9" s="49"/>
      <c r="AD9" s="49"/>
      <c r="AE9" s="49"/>
      <c r="AF9" s="49"/>
      <c r="AG9" s="49"/>
      <c r="AH9" s="49"/>
      <c r="AI9" s="49"/>
      <c r="AJ9" s="50" t="str">
        <f>AA24</f>
        <v>DINEY</v>
      </c>
      <c r="AK9" s="48" t="str">
        <f t="shared" ref="AK9:AK10" si="9">AB9</f>
        <v>RAFA</v>
      </c>
      <c r="AL9" s="49"/>
      <c r="AM9" s="49"/>
      <c r="AN9" s="49"/>
      <c r="AO9" s="49"/>
      <c r="AP9" s="49"/>
      <c r="AQ9" s="49"/>
      <c r="AR9" s="49"/>
      <c r="AS9" s="50" t="str">
        <f>AJ24</f>
        <v>VV</v>
      </c>
      <c r="AT9" s="48" t="str">
        <f t="shared" ref="AT9:AT10" si="10">AK9</f>
        <v>RAFA</v>
      </c>
      <c r="AU9" s="49"/>
      <c r="AV9" s="49"/>
      <c r="AW9" s="49"/>
      <c r="AX9" s="49"/>
      <c r="AY9" s="49"/>
      <c r="AZ9" s="49"/>
      <c r="BA9" s="49"/>
      <c r="BB9" s="50" t="str">
        <f>AS24</f>
        <v>JEFFERSON</v>
      </c>
      <c r="BC9" s="25"/>
      <c r="BD9" s="51">
        <f>IF(OR(D8="",F8=""),"",IF(D8&gt;F8,1,0))</f>
        <v>0</v>
      </c>
      <c r="BE9" s="51">
        <f>IF(OR(D8="",F8=""),"",IF(D8=F8,1,0))</f>
        <v>0</v>
      </c>
      <c r="BF9" s="51">
        <f>IF(OR(D8="",F8=""),"",IF(D8&lt;F8,1,0))</f>
        <v>1</v>
      </c>
      <c r="BG9" s="51">
        <f>IF(OR(D8="",F8=""),"",D8)</f>
        <v>3</v>
      </c>
      <c r="BH9" s="51">
        <f>IF(OR(D8="",F8=""),"",F8)</f>
        <v>6</v>
      </c>
      <c r="BI9" s="51">
        <f>BF9</f>
        <v>1</v>
      </c>
      <c r="BJ9" s="51">
        <f>BE9</f>
        <v>0</v>
      </c>
      <c r="BK9" s="51">
        <f>BD9</f>
        <v>0</v>
      </c>
      <c r="BL9" s="51">
        <f>BH9</f>
        <v>6</v>
      </c>
      <c r="BM9" s="51">
        <f>BG9</f>
        <v>3</v>
      </c>
      <c r="BN9" s="26"/>
      <c r="BO9" s="51">
        <f>IF(OR(M8="",O8=""),"",IF(M8&gt;O8,1,0))</f>
        <v>0</v>
      </c>
      <c r="BP9" s="51">
        <f>IF(OR(M8="",O8=""),"",IF(M8=O8,1,0))</f>
        <v>1</v>
      </c>
      <c r="BQ9" s="51">
        <f>IF(OR(M8="",O8=""),"",IF(M8&lt;O8,1,0))</f>
        <v>0</v>
      </c>
      <c r="BR9" s="51">
        <f>IF(OR(M8="",O8=""),"",M8)</f>
        <v>6</v>
      </c>
      <c r="BS9" s="51">
        <f>IF(OR(M8="",O8=""),"",O8)</f>
        <v>6</v>
      </c>
      <c r="BT9" s="51">
        <f>BQ9</f>
        <v>0</v>
      </c>
      <c r="BU9" s="51">
        <f>BP9</f>
        <v>1</v>
      </c>
      <c r="BV9" s="51">
        <f>BO9</f>
        <v>0</v>
      </c>
      <c r="BW9" s="51">
        <f>BS9</f>
        <v>6</v>
      </c>
      <c r="BX9" s="51">
        <f>BR9</f>
        <v>6</v>
      </c>
      <c r="BY9" s="26"/>
      <c r="BZ9" s="51">
        <f>IF(OR(V8="",X8=""),"",IF(V8&gt;X8,1,0))</f>
        <v>1</v>
      </c>
      <c r="CA9" s="51">
        <f>IF(OR(V8="",X8=""),"",IF(V8=X8,1,0))</f>
        <v>0</v>
      </c>
      <c r="CB9" s="51">
        <f>IF(OR(V8="",X8=""),"",IF(V8&lt;X8,1,0))</f>
        <v>0</v>
      </c>
      <c r="CC9" s="51">
        <f>IF(OR(V8="",X8=""),"",V8)</f>
        <v>8</v>
      </c>
      <c r="CD9" s="51">
        <f>IF(OR(V8="",X8=""),"",X8)</f>
        <v>5</v>
      </c>
      <c r="CE9" s="51">
        <f>CB9</f>
        <v>0</v>
      </c>
      <c r="CF9" s="51">
        <f>CA9</f>
        <v>0</v>
      </c>
      <c r="CG9" s="51">
        <f>BZ9</f>
        <v>1</v>
      </c>
      <c r="CH9" s="51">
        <f>CD9</f>
        <v>5</v>
      </c>
      <c r="CI9" s="51">
        <f>CC9</f>
        <v>8</v>
      </c>
      <c r="CJ9" s="26"/>
      <c r="CK9" s="51">
        <f>IF(OR(AE8="",AG8=""),"",IF(AE8&gt;AG8,1,0))</f>
        <v>1</v>
      </c>
      <c r="CL9" s="51">
        <f>IF(OR(AE8="",AG8=""),"",IF(AE8=AG8,1,0))</f>
        <v>0</v>
      </c>
      <c r="CM9" s="51">
        <f>IF(OR(AE8="",AG8=""),"",IF(AE8&lt;AG8,1,0))</f>
        <v>0</v>
      </c>
      <c r="CN9" s="51">
        <f>IF(OR(AE8="",AG8=""),"",AE8)</f>
        <v>6</v>
      </c>
      <c r="CO9" s="51">
        <f>IF(OR(AE8="",AG8=""),"",AG8)</f>
        <v>3</v>
      </c>
      <c r="CP9" s="51">
        <f>CM9</f>
        <v>0</v>
      </c>
      <c r="CQ9" s="51">
        <f>CL9</f>
        <v>0</v>
      </c>
      <c r="CR9" s="51">
        <f>CK9</f>
        <v>1</v>
      </c>
      <c r="CS9" s="51">
        <f>CO9</f>
        <v>3</v>
      </c>
      <c r="CT9" s="51">
        <f>CN9</f>
        <v>6</v>
      </c>
      <c r="CU9" s="26"/>
      <c r="CV9" s="51">
        <f>IF(OR(AN8="",AP8=""),"",IF(AN8&gt;AP8,1,0))</f>
        <v>0</v>
      </c>
      <c r="CW9" s="51">
        <f>IF(OR(AN8="",AP8=""),"",IF(AN8=AP8,1,0))</f>
        <v>1</v>
      </c>
      <c r="CX9" s="51">
        <f>IF(OR(AN8="",AP8=""),"",IF(AN8&lt;AP8,1,0))</f>
        <v>0</v>
      </c>
      <c r="CY9" s="51">
        <f>IF(OR(AN8="",AP8=""),"",AN8)</f>
        <v>5</v>
      </c>
      <c r="CZ9" s="51">
        <f>IF(OR(AN8="",AP8=""),"",AP8)</f>
        <v>5</v>
      </c>
      <c r="DA9" s="51">
        <f>CX9</f>
        <v>0</v>
      </c>
      <c r="DB9" s="51">
        <f>CW9</f>
        <v>1</v>
      </c>
      <c r="DC9" s="51">
        <f>CV9</f>
        <v>0</v>
      </c>
      <c r="DD9" s="51">
        <f>CZ9</f>
        <v>5</v>
      </c>
      <c r="DE9" s="51">
        <f>CY9</f>
        <v>5</v>
      </c>
      <c r="DF9" s="26"/>
      <c r="DG9" s="51">
        <f>IF(OR(AW8="",AY8=""),"",IF(AW8&gt;AY8,1,0))</f>
        <v>1</v>
      </c>
      <c r="DH9" s="51">
        <f>IF(OR(AW8="",AY8=""),"",IF(AW8=AY8,1,0))</f>
        <v>0</v>
      </c>
      <c r="DI9" s="51">
        <f>IF(OR(AW8="",AY8=""),"",IF(AW8&lt;AY8,1,0))</f>
        <v>0</v>
      </c>
      <c r="DJ9" s="51">
        <f>IF(OR(AW8="",AY8=""),"",AW8)</f>
        <v>6</v>
      </c>
      <c r="DK9" s="51">
        <f>IF(OR(AW8="",AY8=""),"",AY8)</f>
        <v>5</v>
      </c>
      <c r="DL9" s="51">
        <f>DI9</f>
        <v>0</v>
      </c>
      <c r="DM9" s="51">
        <f>DH9</f>
        <v>0</v>
      </c>
      <c r="DN9" s="51">
        <f>DG9</f>
        <v>1</v>
      </c>
      <c r="DO9" s="51">
        <f>DK9</f>
        <v>5</v>
      </c>
      <c r="DP9" s="51">
        <f>DJ9</f>
        <v>6</v>
      </c>
    </row>
    <row r="10" spans="1:120" ht="16.5" customHeight="1">
      <c r="A10" s="39">
        <f>A7+1</f>
        <v>2</v>
      </c>
      <c r="B10" s="25" t="s">
        <v>0</v>
      </c>
      <c r="C10" s="40">
        <f>C13+1</f>
        <v>5</v>
      </c>
      <c r="D10" s="41"/>
      <c r="E10" s="41"/>
      <c r="F10" s="41"/>
      <c r="G10" s="41"/>
      <c r="H10" s="42" t="s">
        <v>37</v>
      </c>
      <c r="I10" s="43">
        <v>2</v>
      </c>
      <c r="J10" s="39">
        <f t="shared" si="6"/>
        <v>2</v>
      </c>
      <c r="K10" s="25" t="s">
        <v>0</v>
      </c>
      <c r="L10" s="40">
        <f>C7</f>
        <v>6</v>
      </c>
      <c r="M10" s="41"/>
      <c r="N10" s="41"/>
      <c r="O10" s="41"/>
      <c r="P10" s="41"/>
      <c r="Q10" s="42" t="s">
        <v>37</v>
      </c>
      <c r="R10" s="43">
        <v>3</v>
      </c>
      <c r="S10" s="39">
        <f t="shared" si="7"/>
        <v>2</v>
      </c>
      <c r="T10" s="25" t="s">
        <v>0</v>
      </c>
      <c r="U10" s="40">
        <f>L7</f>
        <v>1</v>
      </c>
      <c r="V10" s="41"/>
      <c r="W10" s="41"/>
      <c r="X10" s="41"/>
      <c r="Y10" s="41"/>
      <c r="Z10" s="42" t="s">
        <v>37</v>
      </c>
      <c r="AA10" s="43">
        <v>4</v>
      </c>
      <c r="AB10" s="39">
        <f t="shared" si="8"/>
        <v>2</v>
      </c>
      <c r="AC10" s="25" t="s">
        <v>0</v>
      </c>
      <c r="AD10" s="40">
        <f>U7</f>
        <v>2</v>
      </c>
      <c r="AE10" s="41"/>
      <c r="AF10" s="41"/>
      <c r="AG10" s="41"/>
      <c r="AH10" s="41"/>
      <c r="AI10" s="42" t="s">
        <v>37</v>
      </c>
      <c r="AJ10" s="43">
        <v>6</v>
      </c>
      <c r="AK10" s="39">
        <f t="shared" si="9"/>
        <v>2</v>
      </c>
      <c r="AL10" s="25" t="s">
        <v>0</v>
      </c>
      <c r="AM10" s="40">
        <f>AD7</f>
        <v>3</v>
      </c>
      <c r="AN10" s="41"/>
      <c r="AO10" s="41"/>
      <c r="AP10" s="41"/>
      <c r="AQ10" s="41"/>
      <c r="AR10" s="42" t="s">
        <v>37</v>
      </c>
      <c r="AS10" s="43">
        <v>1</v>
      </c>
      <c r="AT10" s="39">
        <f t="shared" si="10"/>
        <v>2</v>
      </c>
      <c r="AU10" s="25" t="s">
        <v>0</v>
      </c>
      <c r="AV10" s="40">
        <f>AM7</f>
        <v>4</v>
      </c>
      <c r="AW10" s="41"/>
      <c r="AX10" s="41"/>
      <c r="AY10" s="41"/>
      <c r="AZ10" s="41"/>
      <c r="BA10" s="42" t="s">
        <v>37</v>
      </c>
      <c r="BB10" s="43">
        <v>2</v>
      </c>
      <c r="BC10" s="25"/>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row>
    <row r="11" spans="1:120" ht="21" customHeight="1">
      <c r="A11" s="44"/>
      <c r="B11" s="25"/>
      <c r="C11" s="25"/>
      <c r="D11" s="45">
        <v>5</v>
      </c>
      <c r="E11" s="46" t="s">
        <v>0</v>
      </c>
      <c r="F11" s="45">
        <v>7</v>
      </c>
      <c r="G11" s="25"/>
      <c r="H11" s="25"/>
      <c r="I11" s="47"/>
      <c r="J11" s="44"/>
      <c r="K11" s="25"/>
      <c r="L11" s="25"/>
      <c r="M11" s="45">
        <v>5</v>
      </c>
      <c r="N11" s="46" t="s">
        <v>0</v>
      </c>
      <c r="O11" s="45">
        <v>5</v>
      </c>
      <c r="P11" s="25"/>
      <c r="Q11" s="25"/>
      <c r="R11" s="47"/>
      <c r="S11" s="44"/>
      <c r="T11" s="25"/>
      <c r="U11" s="25"/>
      <c r="V11" s="45">
        <v>5</v>
      </c>
      <c r="W11" s="46" t="s">
        <v>0</v>
      </c>
      <c r="X11" s="45">
        <v>6</v>
      </c>
      <c r="Y11" s="25"/>
      <c r="Z11" s="25"/>
      <c r="AA11" s="47"/>
      <c r="AB11" s="44"/>
      <c r="AC11" s="25"/>
      <c r="AD11" s="25"/>
      <c r="AE11" s="45">
        <v>4</v>
      </c>
      <c r="AF11" s="46" t="s">
        <v>0</v>
      </c>
      <c r="AG11" s="45">
        <v>7</v>
      </c>
      <c r="AH11" s="25"/>
      <c r="AI11" s="25"/>
      <c r="AJ11" s="47"/>
      <c r="AK11" s="44"/>
      <c r="AL11" s="25"/>
      <c r="AM11" s="25"/>
      <c r="AN11" s="45">
        <v>3</v>
      </c>
      <c r="AO11" s="46" t="s">
        <v>0</v>
      </c>
      <c r="AP11" s="45">
        <v>4</v>
      </c>
      <c r="AQ11" s="25"/>
      <c r="AR11" s="25"/>
      <c r="AS11" s="47"/>
      <c r="AT11" s="44"/>
      <c r="AU11" s="25"/>
      <c r="AV11" s="25"/>
      <c r="AW11" s="45">
        <v>5</v>
      </c>
      <c r="AX11" s="46" t="s">
        <v>0</v>
      </c>
      <c r="AY11" s="45">
        <v>4</v>
      </c>
      <c r="AZ11" s="25"/>
      <c r="BA11" s="25"/>
      <c r="BB11" s="47"/>
      <c r="BC11" s="25"/>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row>
    <row r="12" spans="1:120" ht="16.5" customHeight="1">
      <c r="A12" s="48" t="str">
        <f>VLOOKUP(A10,$A$26:$I$37,2,0)</f>
        <v>THIAGO</v>
      </c>
      <c r="B12" s="49"/>
      <c r="C12" s="49"/>
      <c r="D12" s="49"/>
      <c r="E12" s="49"/>
      <c r="F12" s="49"/>
      <c r="G12" s="49"/>
      <c r="H12" s="49"/>
      <c r="I12" s="50" t="str">
        <f>VLOOKUP(C10,$O$26:$W$37,2,0)</f>
        <v>JEFFERSON</v>
      </c>
      <c r="J12" s="48" t="str">
        <f t="shared" ref="J12:J13" si="11">A12</f>
        <v>THIAGO</v>
      </c>
      <c r="K12" s="49"/>
      <c r="L12" s="49"/>
      <c r="M12" s="49"/>
      <c r="N12" s="49"/>
      <c r="O12" s="49"/>
      <c r="P12" s="49"/>
      <c r="Q12" s="49"/>
      <c r="R12" s="50" t="str">
        <f>I9</f>
        <v>MICHILIN</v>
      </c>
      <c r="S12" s="48" t="str">
        <f t="shared" ref="S12:S13" si="12">J12</f>
        <v>THIAGO</v>
      </c>
      <c r="T12" s="49"/>
      <c r="U12" s="49"/>
      <c r="V12" s="49"/>
      <c r="W12" s="49"/>
      <c r="X12" s="49"/>
      <c r="Y12" s="49"/>
      <c r="Z12" s="49"/>
      <c r="AA12" s="50" t="str">
        <f>R9</f>
        <v>QUINHO</v>
      </c>
      <c r="AB12" s="48" t="str">
        <f t="shared" ref="AB12:AB13" si="13">S12</f>
        <v>THIAGO</v>
      </c>
      <c r="AC12" s="49"/>
      <c r="AD12" s="49"/>
      <c r="AE12" s="49"/>
      <c r="AF12" s="49"/>
      <c r="AG12" s="49"/>
      <c r="AH12" s="49"/>
      <c r="AI12" s="49"/>
      <c r="AJ12" s="50" t="str">
        <f>AA9</f>
        <v>MAURO</v>
      </c>
      <c r="AK12" s="48" t="str">
        <f t="shared" ref="AK12:AK13" si="14">AB12</f>
        <v>THIAGO</v>
      </c>
      <c r="AL12" s="49"/>
      <c r="AM12" s="49"/>
      <c r="AN12" s="49"/>
      <c r="AO12" s="49"/>
      <c r="AP12" s="49"/>
      <c r="AQ12" s="49"/>
      <c r="AR12" s="49"/>
      <c r="AS12" s="50" t="s">
        <v>108</v>
      </c>
      <c r="AT12" s="48" t="str">
        <f t="shared" ref="AT12:AT13" si="15">AK12</f>
        <v>THIAGO</v>
      </c>
      <c r="AU12" s="49"/>
      <c r="AV12" s="49"/>
      <c r="AW12" s="49"/>
      <c r="AX12" s="49"/>
      <c r="AY12" s="49"/>
      <c r="AZ12" s="49"/>
      <c r="BA12" s="49"/>
      <c r="BB12" s="50" t="str">
        <f>AS9</f>
        <v>VV</v>
      </c>
      <c r="BC12" s="25"/>
      <c r="BD12" s="51">
        <f>IF(OR(D11="",F11=""),"",IF(D11&gt;F11,1,0))</f>
        <v>0</v>
      </c>
      <c r="BE12" s="51">
        <f>IF(OR(D11="",F11=""),"",IF(D11=F11,1,0))</f>
        <v>0</v>
      </c>
      <c r="BF12" s="51">
        <f>IF(OR(D11="",F11=""),"",IF(D11&lt;F11,1,0))</f>
        <v>1</v>
      </c>
      <c r="BG12" s="51">
        <f>IF(OR(D11="",F11=""),"",D11)</f>
        <v>5</v>
      </c>
      <c r="BH12" s="51">
        <f>IF(OR(D11="",F11=""),"",F11)</f>
        <v>7</v>
      </c>
      <c r="BI12" s="51">
        <f>BF12</f>
        <v>1</v>
      </c>
      <c r="BJ12" s="51">
        <f>BE12</f>
        <v>0</v>
      </c>
      <c r="BK12" s="51">
        <f>BD12</f>
        <v>0</v>
      </c>
      <c r="BL12" s="51">
        <f>BH12</f>
        <v>7</v>
      </c>
      <c r="BM12" s="51">
        <f>BG12</f>
        <v>5</v>
      </c>
      <c r="BN12" s="26"/>
      <c r="BO12" s="51">
        <f>IF(OR(M11="",O11=""),"",IF(M11&gt;O11,1,0))</f>
        <v>0</v>
      </c>
      <c r="BP12" s="51">
        <f>IF(OR(M11="",O11=""),"",IF(M11=O11,1,0))</f>
        <v>1</v>
      </c>
      <c r="BQ12" s="51">
        <f>IF(OR(M11="",O11=""),"",IF(M11&lt;O11,1,0))</f>
        <v>0</v>
      </c>
      <c r="BR12" s="51">
        <f>IF(OR(M11="",O11=""),"",M11)</f>
        <v>5</v>
      </c>
      <c r="BS12" s="51">
        <f>IF(OR(M11="",O11=""),"",O11)</f>
        <v>5</v>
      </c>
      <c r="BT12" s="51">
        <f>BQ12</f>
        <v>0</v>
      </c>
      <c r="BU12" s="51">
        <f>BP12</f>
        <v>1</v>
      </c>
      <c r="BV12" s="51">
        <f>BO12</f>
        <v>0</v>
      </c>
      <c r="BW12" s="51">
        <f>BS12</f>
        <v>5</v>
      </c>
      <c r="BX12" s="51">
        <f>BR12</f>
        <v>5</v>
      </c>
      <c r="BY12" s="26"/>
      <c r="BZ12" s="51">
        <f>IF(OR(V11="",X11=""),"",IF(V11&gt;X11,1,0))</f>
        <v>0</v>
      </c>
      <c r="CA12" s="51">
        <f>IF(OR(V11="",X11=""),"",IF(V11=X11,1,0))</f>
        <v>0</v>
      </c>
      <c r="CB12" s="51">
        <f>IF(OR(V11="",X11=""),"",IF(V11&lt;X11,1,0))</f>
        <v>1</v>
      </c>
      <c r="CC12" s="51">
        <f>IF(OR(V11="",X11=""),"",V11)</f>
        <v>5</v>
      </c>
      <c r="CD12" s="51">
        <f>IF(OR(V11="",X11=""),"",X11)</f>
        <v>6</v>
      </c>
      <c r="CE12" s="51">
        <f>CB12</f>
        <v>1</v>
      </c>
      <c r="CF12" s="51">
        <f>CA12</f>
        <v>0</v>
      </c>
      <c r="CG12" s="51">
        <f>BZ12</f>
        <v>0</v>
      </c>
      <c r="CH12" s="51">
        <f>CD12</f>
        <v>6</v>
      </c>
      <c r="CI12" s="51">
        <f>CC12</f>
        <v>5</v>
      </c>
      <c r="CJ12" s="26"/>
      <c r="CK12" s="51">
        <f>IF(OR(AE11="",AG11=""),"",IF(AE11&gt;AG11,1,0))</f>
        <v>0</v>
      </c>
      <c r="CL12" s="51">
        <f>IF(OR(AE11="",AG11=""),"",IF(AE11=AG11,1,0))</f>
        <v>0</v>
      </c>
      <c r="CM12" s="51">
        <f>IF(OR(AE11="",AG11=""),"",IF(AE11&lt;AG11,1,0))</f>
        <v>1</v>
      </c>
      <c r="CN12" s="51">
        <f>IF(OR(AE11="",AG11=""),"",AE11)</f>
        <v>4</v>
      </c>
      <c r="CO12" s="51">
        <f>IF(OR(AE11="",AG11=""),"",AG11)</f>
        <v>7</v>
      </c>
      <c r="CP12" s="51">
        <f>CM12</f>
        <v>1</v>
      </c>
      <c r="CQ12" s="51">
        <f>CL12</f>
        <v>0</v>
      </c>
      <c r="CR12" s="51">
        <f>CK12</f>
        <v>0</v>
      </c>
      <c r="CS12" s="51">
        <f>CO12</f>
        <v>7</v>
      </c>
      <c r="CT12" s="51">
        <f>CN12</f>
        <v>4</v>
      </c>
      <c r="CU12" s="26"/>
      <c r="CV12" s="51">
        <f>IF(OR(AN11="",AP11=""),"",IF(AN11&gt;AP11,1,0))</f>
        <v>0</v>
      </c>
      <c r="CW12" s="51">
        <f>IF(OR(AN11="",AP11=""),"",IF(AN11=AP11,1,0))</f>
        <v>0</v>
      </c>
      <c r="CX12" s="51">
        <f>IF(OR(AN11="",AP11=""),"",IF(AN11&lt;AP11,1,0))</f>
        <v>1</v>
      </c>
      <c r="CY12" s="51">
        <f>IF(OR(AN11="",AP11=""),"",AN11)</f>
        <v>3</v>
      </c>
      <c r="CZ12" s="51">
        <f>IF(OR(AN11="",AP11=""),"",AP11)</f>
        <v>4</v>
      </c>
      <c r="DA12" s="51">
        <f>CX12</f>
        <v>1</v>
      </c>
      <c r="DB12" s="51">
        <f>CW12</f>
        <v>0</v>
      </c>
      <c r="DC12" s="51">
        <f>CV12</f>
        <v>0</v>
      </c>
      <c r="DD12" s="51">
        <f>CZ12</f>
        <v>4</v>
      </c>
      <c r="DE12" s="51">
        <f>CY12</f>
        <v>3</v>
      </c>
      <c r="DF12" s="26"/>
      <c r="DG12" s="51">
        <f>IF(OR(AW11="",AY11=""),"",IF(AW11&gt;AY11,1,0))</f>
        <v>1</v>
      </c>
      <c r="DH12" s="51">
        <f>IF(OR(AW11="",AY11=""),"",IF(AW11=AY11,1,0))</f>
        <v>0</v>
      </c>
      <c r="DI12" s="51">
        <f>IF(OR(AW11="",AY11=""),"",IF(AW11&lt;AY11,1,0))</f>
        <v>0</v>
      </c>
      <c r="DJ12" s="51">
        <f>IF(OR(AW11="",AY11=""),"",AW11)</f>
        <v>5</v>
      </c>
      <c r="DK12" s="51">
        <f>IF(OR(AW11="",AY11=""),"",AY11)</f>
        <v>4</v>
      </c>
      <c r="DL12" s="51">
        <f>DI12</f>
        <v>0</v>
      </c>
      <c r="DM12" s="51">
        <f>DH12</f>
        <v>0</v>
      </c>
      <c r="DN12" s="51">
        <f>DG12</f>
        <v>1</v>
      </c>
      <c r="DO12" s="51">
        <f>DK12</f>
        <v>4</v>
      </c>
      <c r="DP12" s="51">
        <f>DJ12</f>
        <v>5</v>
      </c>
    </row>
    <row r="13" spans="1:120" ht="16.5" customHeight="1">
      <c r="A13" s="39">
        <f>A10+1</f>
        <v>3</v>
      </c>
      <c r="B13" s="25" t="s">
        <v>0</v>
      </c>
      <c r="C13" s="40">
        <f>C16+1</f>
        <v>4</v>
      </c>
      <c r="D13" s="41"/>
      <c r="E13" s="41"/>
      <c r="F13" s="41"/>
      <c r="G13" s="41"/>
      <c r="H13" s="42" t="s">
        <v>37</v>
      </c>
      <c r="I13" s="43">
        <v>3</v>
      </c>
      <c r="J13" s="39">
        <f t="shared" si="11"/>
        <v>3</v>
      </c>
      <c r="K13" s="25" t="s">
        <v>0</v>
      </c>
      <c r="L13" s="40">
        <f>C10</f>
        <v>5</v>
      </c>
      <c r="M13" s="41"/>
      <c r="N13" s="41"/>
      <c r="O13" s="41"/>
      <c r="P13" s="41"/>
      <c r="Q13" s="42" t="s">
        <v>37</v>
      </c>
      <c r="R13" s="43">
        <v>4</v>
      </c>
      <c r="S13" s="39">
        <f t="shared" si="12"/>
        <v>3</v>
      </c>
      <c r="T13" s="25" t="s">
        <v>0</v>
      </c>
      <c r="U13" s="40">
        <f>L10</f>
        <v>6</v>
      </c>
      <c r="V13" s="41"/>
      <c r="W13" s="41"/>
      <c r="X13" s="41"/>
      <c r="Y13" s="41"/>
      <c r="Z13" s="42" t="s">
        <v>37</v>
      </c>
      <c r="AA13" s="43">
        <v>5</v>
      </c>
      <c r="AB13" s="39">
        <f t="shared" si="13"/>
        <v>3</v>
      </c>
      <c r="AC13" s="25" t="s">
        <v>0</v>
      </c>
      <c r="AD13" s="40">
        <f>U10</f>
        <v>1</v>
      </c>
      <c r="AE13" s="41"/>
      <c r="AF13" s="41"/>
      <c r="AG13" s="41"/>
      <c r="AH13" s="41"/>
      <c r="AI13" s="42" t="s">
        <v>37</v>
      </c>
      <c r="AJ13" s="43">
        <v>1</v>
      </c>
      <c r="AK13" s="39">
        <f t="shared" si="14"/>
        <v>3</v>
      </c>
      <c r="AL13" s="25" t="s">
        <v>0</v>
      </c>
      <c r="AM13" s="40">
        <f>AD10</f>
        <v>2</v>
      </c>
      <c r="AN13" s="41"/>
      <c r="AO13" s="41"/>
      <c r="AP13" s="41"/>
      <c r="AQ13" s="41"/>
      <c r="AR13" s="42" t="s">
        <v>37</v>
      </c>
      <c r="AS13" s="43">
        <v>2</v>
      </c>
      <c r="AT13" s="39">
        <f t="shared" si="15"/>
        <v>3</v>
      </c>
      <c r="AU13" s="25" t="s">
        <v>0</v>
      </c>
      <c r="AV13" s="40">
        <f>AM10</f>
        <v>3</v>
      </c>
      <c r="AW13" s="41"/>
      <c r="AX13" s="41"/>
      <c r="AY13" s="41"/>
      <c r="AZ13" s="41"/>
      <c r="BA13" s="42" t="s">
        <v>37</v>
      </c>
      <c r="BB13" s="43">
        <v>3</v>
      </c>
      <c r="BC13" s="25"/>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row>
    <row r="14" spans="1:120" ht="21" customHeight="1">
      <c r="A14" s="44"/>
      <c r="B14" s="25"/>
      <c r="C14" s="25"/>
      <c r="D14" s="45">
        <v>3</v>
      </c>
      <c r="E14" s="46" t="s">
        <v>0</v>
      </c>
      <c r="F14" s="45">
        <v>6</v>
      </c>
      <c r="G14" s="25"/>
      <c r="H14" s="25"/>
      <c r="I14" s="47"/>
      <c r="J14" s="44"/>
      <c r="K14" s="25"/>
      <c r="L14" s="25"/>
      <c r="M14" s="45">
        <v>3</v>
      </c>
      <c r="N14" s="46" t="s">
        <v>0</v>
      </c>
      <c r="O14" s="45">
        <v>5</v>
      </c>
      <c r="P14" s="25"/>
      <c r="Q14" s="25"/>
      <c r="R14" s="47"/>
      <c r="S14" s="44"/>
      <c r="T14" s="25"/>
      <c r="U14" s="25"/>
      <c r="V14" s="45">
        <v>7</v>
      </c>
      <c r="W14" s="46" t="s">
        <v>0</v>
      </c>
      <c r="X14" s="45">
        <v>4</v>
      </c>
      <c r="Y14" s="25"/>
      <c r="Z14" s="25"/>
      <c r="AA14" s="47"/>
      <c r="AB14" s="44"/>
      <c r="AC14" s="25"/>
      <c r="AD14" s="25"/>
      <c r="AE14" s="45">
        <v>5</v>
      </c>
      <c r="AF14" s="46" t="s">
        <v>0</v>
      </c>
      <c r="AG14" s="45">
        <v>6</v>
      </c>
      <c r="AH14" s="25"/>
      <c r="AI14" s="25"/>
      <c r="AJ14" s="47"/>
      <c r="AK14" s="44"/>
      <c r="AL14" s="25"/>
      <c r="AM14" s="25"/>
      <c r="AN14" s="45">
        <v>4</v>
      </c>
      <c r="AO14" s="46" t="s">
        <v>0</v>
      </c>
      <c r="AP14" s="45">
        <v>6</v>
      </c>
      <c r="AQ14" s="25"/>
      <c r="AR14" s="25"/>
      <c r="AS14" s="47"/>
      <c r="AT14" s="44"/>
      <c r="AU14" s="25"/>
      <c r="AV14" s="25"/>
      <c r="AW14" s="45">
        <v>5</v>
      </c>
      <c r="AX14" s="46" t="s">
        <v>0</v>
      </c>
      <c r="AY14" s="45">
        <v>6</v>
      </c>
      <c r="AZ14" s="25"/>
      <c r="BA14" s="25"/>
      <c r="BB14" s="47"/>
      <c r="BC14" s="25"/>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row>
    <row r="15" spans="1:120" ht="16.5" customHeight="1">
      <c r="A15" s="48" t="str">
        <f>VLOOKUP(A13,$A$26:$I$37,2,0)</f>
        <v>PEDRO</v>
      </c>
      <c r="B15" s="49"/>
      <c r="C15" s="49"/>
      <c r="D15" s="49"/>
      <c r="E15" s="49"/>
      <c r="F15" s="49"/>
      <c r="G15" s="49"/>
      <c r="H15" s="49"/>
      <c r="I15" s="50" t="str">
        <f>VLOOKUP(C13,$O$26:$W$37,2,0)</f>
        <v>VV</v>
      </c>
      <c r="J15" s="48" t="str">
        <f t="shared" ref="J15:J16" si="16">A15</f>
        <v>PEDRO</v>
      </c>
      <c r="K15" s="49"/>
      <c r="L15" s="49"/>
      <c r="M15" s="49"/>
      <c r="N15" s="49"/>
      <c r="O15" s="49"/>
      <c r="P15" s="49"/>
      <c r="Q15" s="49"/>
      <c r="R15" s="50" t="str">
        <f>I12</f>
        <v>JEFFERSON</v>
      </c>
      <c r="S15" s="48" t="str">
        <f t="shared" ref="S15:S16" si="17">J15</f>
        <v>PEDRO</v>
      </c>
      <c r="T15" s="49"/>
      <c r="U15" s="49"/>
      <c r="V15" s="49"/>
      <c r="W15" s="49"/>
      <c r="X15" s="49"/>
      <c r="Y15" s="49"/>
      <c r="Z15" s="49"/>
      <c r="AA15" s="50" t="str">
        <f>R12</f>
        <v>MICHILIN</v>
      </c>
      <c r="AB15" s="48" t="str">
        <f t="shared" ref="AB15:AB16" si="18">S15</f>
        <v>PEDRO</v>
      </c>
      <c r="AC15" s="49"/>
      <c r="AD15" s="49"/>
      <c r="AE15" s="49"/>
      <c r="AF15" s="49"/>
      <c r="AG15" s="49"/>
      <c r="AH15" s="49"/>
      <c r="AI15" s="49"/>
      <c r="AJ15" s="50" t="str">
        <f>AA12</f>
        <v>QUINHO</v>
      </c>
      <c r="AK15" s="48" t="str">
        <f t="shared" ref="AK15:AK16" si="19">AB15</f>
        <v>PEDRO</v>
      </c>
      <c r="AL15" s="49"/>
      <c r="AM15" s="49"/>
      <c r="AN15" s="49"/>
      <c r="AO15" s="49"/>
      <c r="AP15" s="49"/>
      <c r="AQ15" s="49"/>
      <c r="AR15" s="49"/>
      <c r="AS15" s="50" t="str">
        <f>AJ12</f>
        <v>MAURO</v>
      </c>
      <c r="AT15" s="48" t="str">
        <f t="shared" ref="AT15:AT16" si="20">AK15</f>
        <v>PEDRO</v>
      </c>
      <c r="AU15" s="49"/>
      <c r="AV15" s="49"/>
      <c r="AW15" s="49"/>
      <c r="AX15" s="49"/>
      <c r="AY15" s="49"/>
      <c r="AZ15" s="49"/>
      <c r="BA15" s="49"/>
      <c r="BB15" s="50" t="str">
        <f>AS12</f>
        <v>PERROTTI</v>
      </c>
      <c r="BC15" s="25"/>
      <c r="BD15" s="51">
        <f>IF(OR(D14="",F14=""),"",IF(D14&gt;F14,1,0))</f>
        <v>0</v>
      </c>
      <c r="BE15" s="51">
        <f>IF(OR(D14="",F14=""),"",IF(D14=F14,1,0))</f>
        <v>0</v>
      </c>
      <c r="BF15" s="51">
        <f>IF(OR(D14="",F14=""),"",IF(D14&lt;F14,1,0))</f>
        <v>1</v>
      </c>
      <c r="BG15" s="51">
        <f>IF(OR(D14="",F14=""),"",D14)</f>
        <v>3</v>
      </c>
      <c r="BH15" s="51">
        <f>IF(OR(D14="",F14=""),"",F14)</f>
        <v>6</v>
      </c>
      <c r="BI15" s="51">
        <f>BF15</f>
        <v>1</v>
      </c>
      <c r="BJ15" s="51">
        <f>BE15</f>
        <v>0</v>
      </c>
      <c r="BK15" s="51">
        <f>BD15</f>
        <v>0</v>
      </c>
      <c r="BL15" s="51">
        <f>BH15</f>
        <v>6</v>
      </c>
      <c r="BM15" s="51">
        <f>BG15</f>
        <v>3</v>
      </c>
      <c r="BN15" s="26"/>
      <c r="BO15" s="51">
        <f>IF(OR(M14="",O14=""),"",IF(M14&gt;O14,1,0))</f>
        <v>0</v>
      </c>
      <c r="BP15" s="51">
        <f>IF(OR(M14="",O14=""),"",IF(M14=O14,1,0))</f>
        <v>0</v>
      </c>
      <c r="BQ15" s="51">
        <f>IF(OR(M14="",O14=""),"",IF(M14&lt;O14,1,0))</f>
        <v>1</v>
      </c>
      <c r="BR15" s="51">
        <f>IF(OR(M14="",O14=""),"",M14)</f>
        <v>3</v>
      </c>
      <c r="BS15" s="51">
        <f>IF(OR(M14="",O14=""),"",O14)</f>
        <v>5</v>
      </c>
      <c r="BT15" s="51">
        <f>BQ15</f>
        <v>1</v>
      </c>
      <c r="BU15" s="51">
        <f>BP15</f>
        <v>0</v>
      </c>
      <c r="BV15" s="51">
        <f>BO15</f>
        <v>0</v>
      </c>
      <c r="BW15" s="51">
        <f>BS15</f>
        <v>5</v>
      </c>
      <c r="BX15" s="51">
        <f>BR15</f>
        <v>3</v>
      </c>
      <c r="BY15" s="26"/>
      <c r="BZ15" s="51">
        <f>IF(OR(V14="",X14=""),"",IF(V14&gt;X14,1,0))</f>
        <v>1</v>
      </c>
      <c r="CA15" s="51">
        <f>IF(OR(V14="",X14=""),"",IF(V14=X14,1,0))</f>
        <v>0</v>
      </c>
      <c r="CB15" s="51">
        <f>IF(OR(V14="",X14=""),"",IF(V14&lt;X14,1,0))</f>
        <v>0</v>
      </c>
      <c r="CC15" s="51">
        <f>IF(OR(V14="",X14=""),"",V14)</f>
        <v>7</v>
      </c>
      <c r="CD15" s="51">
        <f>IF(OR(V14="",X14=""),"",X14)</f>
        <v>4</v>
      </c>
      <c r="CE15" s="51">
        <f>CB15</f>
        <v>0</v>
      </c>
      <c r="CF15" s="51">
        <f>CA15</f>
        <v>0</v>
      </c>
      <c r="CG15" s="51">
        <f>BZ15</f>
        <v>1</v>
      </c>
      <c r="CH15" s="51">
        <f>CD15</f>
        <v>4</v>
      </c>
      <c r="CI15" s="51">
        <f>CC15</f>
        <v>7</v>
      </c>
      <c r="CJ15" s="26"/>
      <c r="CK15" s="51">
        <f>IF(OR(AE14="",AG14=""),"",IF(AE14&gt;AG14,1,0))</f>
        <v>0</v>
      </c>
      <c r="CL15" s="51">
        <f>IF(OR(AE14="",AG14=""),"",IF(AE14=AG14,1,0))</f>
        <v>0</v>
      </c>
      <c r="CM15" s="51">
        <f>IF(OR(AE14="",AG14=""),"",IF(AE14&lt;AG14,1,0))</f>
        <v>1</v>
      </c>
      <c r="CN15" s="51">
        <f>IF(OR(AE14="",AG14=""),"",AE14)</f>
        <v>5</v>
      </c>
      <c r="CO15" s="51">
        <f>IF(OR(AE14="",AG14=""),"",AG14)</f>
        <v>6</v>
      </c>
      <c r="CP15" s="51">
        <f>CM15</f>
        <v>1</v>
      </c>
      <c r="CQ15" s="51">
        <f>CL15</f>
        <v>0</v>
      </c>
      <c r="CR15" s="51">
        <f>CK15</f>
        <v>0</v>
      </c>
      <c r="CS15" s="51">
        <f>CO15</f>
        <v>6</v>
      </c>
      <c r="CT15" s="51">
        <f>CN15</f>
        <v>5</v>
      </c>
      <c r="CU15" s="26"/>
      <c r="CV15" s="51">
        <f>IF(OR(AN14="",AP14=""),"",IF(AN14&gt;AP14,1,0))</f>
        <v>0</v>
      </c>
      <c r="CW15" s="51">
        <f>IF(OR(AN14="",AP14=""),"",IF(AN14=AP14,1,0))</f>
        <v>0</v>
      </c>
      <c r="CX15" s="51">
        <f>IF(OR(AN14="",AP14=""),"",IF(AN14&lt;AP14,1,0))</f>
        <v>1</v>
      </c>
      <c r="CY15" s="51">
        <f>IF(OR(AN14="",AP14=""),"",AN14)</f>
        <v>4</v>
      </c>
      <c r="CZ15" s="51">
        <f>IF(OR(AN14="",AP14=""),"",AP14)</f>
        <v>6</v>
      </c>
      <c r="DA15" s="51">
        <f>CX15</f>
        <v>1</v>
      </c>
      <c r="DB15" s="51">
        <f>CW15</f>
        <v>0</v>
      </c>
      <c r="DC15" s="51">
        <f>CV15</f>
        <v>0</v>
      </c>
      <c r="DD15" s="51">
        <f>CZ15</f>
        <v>6</v>
      </c>
      <c r="DE15" s="51">
        <f>CY15</f>
        <v>4</v>
      </c>
      <c r="DF15" s="26"/>
      <c r="DG15" s="51">
        <f>IF(OR(AW14="",AY14=""),"",IF(AW14&gt;AY14,1,0))</f>
        <v>0</v>
      </c>
      <c r="DH15" s="51">
        <f>IF(OR(AW14="",AY14=""),"",IF(AW14=AY14,1,0))</f>
        <v>0</v>
      </c>
      <c r="DI15" s="51">
        <f>IF(OR(AW14="",AY14=""),"",IF(AW14&lt;AY14,1,0))</f>
        <v>1</v>
      </c>
      <c r="DJ15" s="51">
        <f>IF(OR(AW14="",AY14=""),"",AW14)</f>
        <v>5</v>
      </c>
      <c r="DK15" s="51">
        <f>IF(OR(AW14="",AY14=""),"",AY14)</f>
        <v>6</v>
      </c>
      <c r="DL15" s="51">
        <f>DI15</f>
        <v>1</v>
      </c>
      <c r="DM15" s="51">
        <f>DH15</f>
        <v>0</v>
      </c>
      <c r="DN15" s="51">
        <f>DG15</f>
        <v>0</v>
      </c>
      <c r="DO15" s="51">
        <f>DK15</f>
        <v>6</v>
      </c>
      <c r="DP15" s="51">
        <f>DJ15</f>
        <v>5</v>
      </c>
    </row>
    <row r="16" spans="1:120" ht="16.5" customHeight="1">
      <c r="A16" s="39">
        <f>A13+1</f>
        <v>4</v>
      </c>
      <c r="B16" s="25" t="s">
        <v>0</v>
      </c>
      <c r="C16" s="40">
        <f>C19+1</f>
        <v>3</v>
      </c>
      <c r="D16" s="41"/>
      <c r="E16" s="41"/>
      <c r="F16" s="41"/>
      <c r="G16" s="41"/>
      <c r="H16" s="42" t="s">
        <v>37</v>
      </c>
      <c r="I16" s="43">
        <v>4</v>
      </c>
      <c r="J16" s="39">
        <f t="shared" si="16"/>
        <v>4</v>
      </c>
      <c r="K16" s="25" t="s">
        <v>0</v>
      </c>
      <c r="L16" s="40">
        <f>C13</f>
        <v>4</v>
      </c>
      <c r="M16" s="41"/>
      <c r="N16" s="41"/>
      <c r="O16" s="41"/>
      <c r="P16" s="41"/>
      <c r="Q16" s="42" t="s">
        <v>37</v>
      </c>
      <c r="R16" s="43">
        <v>5</v>
      </c>
      <c r="S16" s="39">
        <f t="shared" si="17"/>
        <v>4</v>
      </c>
      <c r="T16" s="25" t="s">
        <v>0</v>
      </c>
      <c r="U16" s="40">
        <f>L13</f>
        <v>5</v>
      </c>
      <c r="V16" s="41"/>
      <c r="W16" s="41"/>
      <c r="X16" s="41"/>
      <c r="Y16" s="41"/>
      <c r="Z16" s="42" t="s">
        <v>37</v>
      </c>
      <c r="AA16" s="43">
        <v>6</v>
      </c>
      <c r="AB16" s="39">
        <f t="shared" si="18"/>
        <v>4</v>
      </c>
      <c r="AC16" s="25" t="s">
        <v>0</v>
      </c>
      <c r="AD16" s="40">
        <f>U13</f>
        <v>6</v>
      </c>
      <c r="AE16" s="41"/>
      <c r="AF16" s="41"/>
      <c r="AG16" s="41"/>
      <c r="AH16" s="41"/>
      <c r="AI16" s="42" t="s">
        <v>37</v>
      </c>
      <c r="AJ16" s="43">
        <v>2</v>
      </c>
      <c r="AK16" s="39">
        <f t="shared" si="19"/>
        <v>4</v>
      </c>
      <c r="AL16" s="25" t="s">
        <v>0</v>
      </c>
      <c r="AM16" s="40">
        <f>AD13</f>
        <v>1</v>
      </c>
      <c r="AN16" s="41"/>
      <c r="AO16" s="41"/>
      <c r="AP16" s="41"/>
      <c r="AQ16" s="41"/>
      <c r="AR16" s="42" t="s">
        <v>37</v>
      </c>
      <c r="AS16" s="43">
        <v>3</v>
      </c>
      <c r="AT16" s="39">
        <f t="shared" si="20"/>
        <v>4</v>
      </c>
      <c r="AU16" s="25" t="s">
        <v>0</v>
      </c>
      <c r="AV16" s="40">
        <f>AM13</f>
        <v>2</v>
      </c>
      <c r="AW16" s="41"/>
      <c r="AX16" s="41"/>
      <c r="AY16" s="41"/>
      <c r="AZ16" s="41"/>
      <c r="BA16" s="42" t="s">
        <v>37</v>
      </c>
      <c r="BB16" s="43">
        <v>4</v>
      </c>
      <c r="BC16" s="25"/>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row>
    <row r="17" spans="1:120" ht="21" customHeight="1">
      <c r="A17" s="44"/>
      <c r="B17" s="25"/>
      <c r="C17" s="25"/>
      <c r="D17" s="45">
        <v>4</v>
      </c>
      <c r="E17" s="46" t="s">
        <v>0</v>
      </c>
      <c r="F17" s="45">
        <v>3</v>
      </c>
      <c r="G17" s="25"/>
      <c r="H17" s="25"/>
      <c r="I17" s="47"/>
      <c r="J17" s="44"/>
      <c r="K17" s="25"/>
      <c r="L17" s="25"/>
      <c r="M17" s="45">
        <v>4</v>
      </c>
      <c r="N17" s="46" t="s">
        <v>0</v>
      </c>
      <c r="O17" s="45">
        <v>4</v>
      </c>
      <c r="P17" s="25"/>
      <c r="Q17" s="25"/>
      <c r="R17" s="47"/>
      <c r="S17" s="44"/>
      <c r="T17" s="25"/>
      <c r="U17" s="25"/>
      <c r="V17" s="45">
        <v>4</v>
      </c>
      <c r="W17" s="46" t="s">
        <v>0</v>
      </c>
      <c r="X17" s="45">
        <v>3</v>
      </c>
      <c r="Y17" s="25"/>
      <c r="Z17" s="25"/>
      <c r="AA17" s="47"/>
      <c r="AB17" s="44"/>
      <c r="AC17" s="25"/>
      <c r="AD17" s="25"/>
      <c r="AE17" s="45">
        <v>4</v>
      </c>
      <c r="AF17" s="46" t="s">
        <v>0</v>
      </c>
      <c r="AG17" s="45">
        <v>4</v>
      </c>
      <c r="AH17" s="25"/>
      <c r="AI17" s="25"/>
      <c r="AJ17" s="47"/>
      <c r="AK17" s="44"/>
      <c r="AL17" s="25"/>
      <c r="AM17" s="25"/>
      <c r="AN17" s="45">
        <v>4</v>
      </c>
      <c r="AO17" s="46" t="s">
        <v>0</v>
      </c>
      <c r="AP17" s="45">
        <v>5</v>
      </c>
      <c r="AQ17" s="25"/>
      <c r="AR17" s="25"/>
      <c r="AS17" s="47"/>
      <c r="AT17" s="44"/>
      <c r="AU17" s="25"/>
      <c r="AV17" s="25"/>
      <c r="AW17" s="45">
        <v>2</v>
      </c>
      <c r="AX17" s="46" t="s">
        <v>0</v>
      </c>
      <c r="AY17" s="45">
        <v>4</v>
      </c>
      <c r="AZ17" s="25"/>
      <c r="BA17" s="25"/>
      <c r="BB17" s="47"/>
      <c r="BC17" s="25"/>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row>
    <row r="18" spans="1:120" ht="16.5" customHeight="1">
      <c r="A18" s="48" t="str">
        <f>VLOOKUP(A16,$A$26:$I$37,2,0)</f>
        <v>VITINHO</v>
      </c>
      <c r="B18" s="49"/>
      <c r="C18" s="49"/>
      <c r="D18" s="49"/>
      <c r="E18" s="49"/>
      <c r="F18" s="49"/>
      <c r="G18" s="49"/>
      <c r="H18" s="49"/>
      <c r="I18" s="50" t="str">
        <f>VLOOKUP(C16,$O$26:$W$37,2,0)</f>
        <v>DINEY</v>
      </c>
      <c r="J18" s="48" t="str">
        <f t="shared" ref="J18:J19" si="21">A18</f>
        <v>VITINHO</v>
      </c>
      <c r="K18" s="49"/>
      <c r="L18" s="49"/>
      <c r="M18" s="49"/>
      <c r="N18" s="49"/>
      <c r="O18" s="49"/>
      <c r="P18" s="49"/>
      <c r="Q18" s="49"/>
      <c r="R18" s="50" t="str">
        <f>I15</f>
        <v>VV</v>
      </c>
      <c r="S18" s="48" t="str">
        <f t="shared" ref="S18:S19" si="22">J18</f>
        <v>VITINHO</v>
      </c>
      <c r="T18" s="49"/>
      <c r="U18" s="49"/>
      <c r="V18" s="49"/>
      <c r="W18" s="49"/>
      <c r="X18" s="49"/>
      <c r="Y18" s="49"/>
      <c r="Z18" s="49"/>
      <c r="AA18" s="50" t="str">
        <f>R15</f>
        <v>JEFFERSON</v>
      </c>
      <c r="AB18" s="48" t="str">
        <f t="shared" ref="AB18:AB19" si="23">S18</f>
        <v>VITINHO</v>
      </c>
      <c r="AC18" s="49"/>
      <c r="AD18" s="49"/>
      <c r="AE18" s="49"/>
      <c r="AF18" s="49"/>
      <c r="AG18" s="49"/>
      <c r="AH18" s="49"/>
      <c r="AI18" s="49"/>
      <c r="AJ18" s="50" t="str">
        <f>AA15</f>
        <v>MICHILIN</v>
      </c>
      <c r="AK18" s="48" t="str">
        <f t="shared" ref="AK18:AK19" si="24">AB18</f>
        <v>VITINHO</v>
      </c>
      <c r="AL18" s="49"/>
      <c r="AM18" s="49"/>
      <c r="AN18" s="49"/>
      <c r="AO18" s="49"/>
      <c r="AP18" s="49"/>
      <c r="AQ18" s="49"/>
      <c r="AR18" s="49"/>
      <c r="AS18" s="50" t="str">
        <f>AJ15</f>
        <v>QUINHO</v>
      </c>
      <c r="AT18" s="48" t="str">
        <f t="shared" ref="AT18:AT19" si="25">AK18</f>
        <v>VITINHO</v>
      </c>
      <c r="AU18" s="49"/>
      <c r="AV18" s="49"/>
      <c r="AW18" s="49"/>
      <c r="AX18" s="49"/>
      <c r="AY18" s="49"/>
      <c r="AZ18" s="49"/>
      <c r="BA18" s="49"/>
      <c r="BB18" s="50" t="str">
        <f>AS15</f>
        <v>MAURO</v>
      </c>
      <c r="BC18" s="25"/>
      <c r="BD18" s="51">
        <f>IF(OR(D17="",F17=""),"",IF(D17&gt;F17,1,0))</f>
        <v>1</v>
      </c>
      <c r="BE18" s="51">
        <f>IF(OR(D17="",F17=""),"",IF(D17=F17,1,0))</f>
        <v>0</v>
      </c>
      <c r="BF18" s="51">
        <f>IF(OR(D17="",F17=""),"",IF(D17&lt;F17,1,0))</f>
        <v>0</v>
      </c>
      <c r="BG18" s="51">
        <f>IF(OR(D17="",F17=""),"",D17)</f>
        <v>4</v>
      </c>
      <c r="BH18" s="51">
        <f>IF(OR(D17="",F17=""),"",F17)</f>
        <v>3</v>
      </c>
      <c r="BI18" s="51">
        <f>BF18</f>
        <v>0</v>
      </c>
      <c r="BJ18" s="51">
        <f>BE18</f>
        <v>0</v>
      </c>
      <c r="BK18" s="51">
        <f>BD18</f>
        <v>1</v>
      </c>
      <c r="BL18" s="51">
        <f>BH18</f>
        <v>3</v>
      </c>
      <c r="BM18" s="51">
        <f>BG18</f>
        <v>4</v>
      </c>
      <c r="BN18" s="26"/>
      <c r="BO18" s="51">
        <f>IF(OR(M17="",O17=""),"",IF(M17&gt;O17,1,0))</f>
        <v>0</v>
      </c>
      <c r="BP18" s="51">
        <f>IF(OR(M17="",O17=""),"",IF(M17=O17,1,0))</f>
        <v>1</v>
      </c>
      <c r="BQ18" s="51">
        <f>IF(OR(M17="",O17=""),"",IF(M17&lt;O17,1,0))</f>
        <v>0</v>
      </c>
      <c r="BR18" s="51">
        <f>IF(OR(M17="",O17=""),"",M17)</f>
        <v>4</v>
      </c>
      <c r="BS18" s="51">
        <f>IF(OR(M17="",O17=""),"",O17)</f>
        <v>4</v>
      </c>
      <c r="BT18" s="51">
        <f>BQ18</f>
        <v>0</v>
      </c>
      <c r="BU18" s="51">
        <f>BP18</f>
        <v>1</v>
      </c>
      <c r="BV18" s="51">
        <f>BO18</f>
        <v>0</v>
      </c>
      <c r="BW18" s="51">
        <f>BS18</f>
        <v>4</v>
      </c>
      <c r="BX18" s="51">
        <f>BR18</f>
        <v>4</v>
      </c>
      <c r="BY18" s="26"/>
      <c r="BZ18" s="51">
        <f>IF(OR(V17="",X17=""),"",IF(V17&gt;X17,1,0))</f>
        <v>1</v>
      </c>
      <c r="CA18" s="51">
        <f>IF(OR(V17="",X17=""),"",IF(V17=X17,1,0))</f>
        <v>0</v>
      </c>
      <c r="CB18" s="51">
        <f>IF(OR(V17="",X17=""),"",IF(V17&lt;X17,1,0))</f>
        <v>0</v>
      </c>
      <c r="CC18" s="51">
        <f>IF(OR(V17="",X17=""),"",V17)</f>
        <v>4</v>
      </c>
      <c r="CD18" s="51">
        <f>IF(OR(V17="",X17=""),"",X17)</f>
        <v>3</v>
      </c>
      <c r="CE18" s="51">
        <f>CB18</f>
        <v>0</v>
      </c>
      <c r="CF18" s="51">
        <f>CA18</f>
        <v>0</v>
      </c>
      <c r="CG18" s="51">
        <f>BZ18</f>
        <v>1</v>
      </c>
      <c r="CH18" s="51">
        <f>CD18</f>
        <v>3</v>
      </c>
      <c r="CI18" s="51">
        <f>CC18</f>
        <v>4</v>
      </c>
      <c r="CJ18" s="26"/>
      <c r="CK18" s="51">
        <f>IF(OR(AE17="",AG17=""),"",IF(AE17&gt;AG17,1,0))</f>
        <v>0</v>
      </c>
      <c r="CL18" s="51">
        <f>IF(OR(AE17="",AG17=""),"",IF(AE17=AG17,1,0))</f>
        <v>1</v>
      </c>
      <c r="CM18" s="51">
        <f>IF(OR(AE17="",AG17=""),"",IF(AE17&lt;AG17,1,0))</f>
        <v>0</v>
      </c>
      <c r="CN18" s="51">
        <f>IF(OR(AE17="",AG17=""),"",AE17)</f>
        <v>4</v>
      </c>
      <c r="CO18" s="51">
        <f>IF(OR(AE17="",AG17=""),"",AG17)</f>
        <v>4</v>
      </c>
      <c r="CP18" s="51">
        <f>CM18</f>
        <v>0</v>
      </c>
      <c r="CQ18" s="51">
        <f>CL18</f>
        <v>1</v>
      </c>
      <c r="CR18" s="51">
        <f>CK18</f>
        <v>0</v>
      </c>
      <c r="CS18" s="51">
        <f>CO18</f>
        <v>4</v>
      </c>
      <c r="CT18" s="51">
        <f>CN18</f>
        <v>4</v>
      </c>
      <c r="CU18" s="26"/>
      <c r="CV18" s="51">
        <f>IF(OR(AN17="",AP17=""),"",IF(AN17&gt;AP17,1,0))</f>
        <v>0</v>
      </c>
      <c r="CW18" s="51">
        <f>IF(OR(AN17="",AP17=""),"",IF(AN17=AP17,1,0))</f>
        <v>0</v>
      </c>
      <c r="CX18" s="51">
        <f>IF(OR(AN17="",AP17=""),"",IF(AN17&lt;AP17,1,0))</f>
        <v>1</v>
      </c>
      <c r="CY18" s="51">
        <f>IF(OR(AN17="",AP17=""),"",AN17)</f>
        <v>4</v>
      </c>
      <c r="CZ18" s="51">
        <f>IF(OR(AN17="",AP17=""),"",AP17)</f>
        <v>5</v>
      </c>
      <c r="DA18" s="51">
        <f>CX18</f>
        <v>1</v>
      </c>
      <c r="DB18" s="51">
        <f>CW18</f>
        <v>0</v>
      </c>
      <c r="DC18" s="51">
        <f>CV18</f>
        <v>0</v>
      </c>
      <c r="DD18" s="51">
        <f>CZ18</f>
        <v>5</v>
      </c>
      <c r="DE18" s="51">
        <f>CY18</f>
        <v>4</v>
      </c>
      <c r="DF18" s="26"/>
      <c r="DG18" s="51">
        <f>IF(OR(AW17="",AY17=""),"",IF(AW17&gt;AY17,1,0))</f>
        <v>0</v>
      </c>
      <c r="DH18" s="51">
        <f>IF(OR(AW17="",AY17=""),"",IF(AW17=AY17,1,0))</f>
        <v>0</v>
      </c>
      <c r="DI18" s="51">
        <f>IF(OR(AW17="",AY17=""),"",IF(AW17&lt;AY17,1,0))</f>
        <v>1</v>
      </c>
      <c r="DJ18" s="51">
        <f>IF(OR(AW17="",AY17=""),"",AW17)</f>
        <v>2</v>
      </c>
      <c r="DK18" s="51">
        <f>IF(OR(AW17="",AY17=""),"",AY17)</f>
        <v>4</v>
      </c>
      <c r="DL18" s="51">
        <f>DI18</f>
        <v>1</v>
      </c>
      <c r="DM18" s="51">
        <f>DH18</f>
        <v>0</v>
      </c>
      <c r="DN18" s="51">
        <f>DG18</f>
        <v>0</v>
      </c>
      <c r="DO18" s="51">
        <f>DK18</f>
        <v>4</v>
      </c>
      <c r="DP18" s="51">
        <f>DJ18</f>
        <v>2</v>
      </c>
    </row>
    <row r="19" spans="1:120" ht="16.5" customHeight="1">
      <c r="A19" s="39">
        <f>A16+1</f>
        <v>5</v>
      </c>
      <c r="B19" s="25" t="s">
        <v>0</v>
      </c>
      <c r="C19" s="40">
        <f>C22+1</f>
        <v>2</v>
      </c>
      <c r="D19" s="41"/>
      <c r="E19" s="41"/>
      <c r="F19" s="41"/>
      <c r="G19" s="41"/>
      <c r="H19" s="42" t="s">
        <v>37</v>
      </c>
      <c r="I19" s="43">
        <v>5</v>
      </c>
      <c r="J19" s="39">
        <f t="shared" si="21"/>
        <v>5</v>
      </c>
      <c r="K19" s="25" t="s">
        <v>0</v>
      </c>
      <c r="L19" s="40">
        <f>C16</f>
        <v>3</v>
      </c>
      <c r="M19" s="41"/>
      <c r="N19" s="41"/>
      <c r="O19" s="41"/>
      <c r="P19" s="41"/>
      <c r="Q19" s="42" t="s">
        <v>37</v>
      </c>
      <c r="R19" s="43">
        <v>6</v>
      </c>
      <c r="S19" s="39">
        <f t="shared" si="22"/>
        <v>5</v>
      </c>
      <c r="T19" s="25" t="s">
        <v>0</v>
      </c>
      <c r="U19" s="40">
        <f>L16</f>
        <v>4</v>
      </c>
      <c r="V19" s="41"/>
      <c r="W19" s="41"/>
      <c r="X19" s="41"/>
      <c r="Y19" s="41"/>
      <c r="Z19" s="42" t="s">
        <v>37</v>
      </c>
      <c r="AA19" s="43">
        <v>1</v>
      </c>
      <c r="AB19" s="39">
        <f t="shared" si="23"/>
        <v>5</v>
      </c>
      <c r="AC19" s="25" t="s">
        <v>0</v>
      </c>
      <c r="AD19" s="40">
        <f>U16</f>
        <v>5</v>
      </c>
      <c r="AE19" s="41"/>
      <c r="AF19" s="41"/>
      <c r="AG19" s="41"/>
      <c r="AH19" s="41"/>
      <c r="AI19" s="42" t="s">
        <v>37</v>
      </c>
      <c r="AJ19" s="43">
        <v>3</v>
      </c>
      <c r="AK19" s="39">
        <f t="shared" si="24"/>
        <v>5</v>
      </c>
      <c r="AL19" s="25" t="s">
        <v>0</v>
      </c>
      <c r="AM19" s="40">
        <f>AD16</f>
        <v>6</v>
      </c>
      <c r="AN19" s="41"/>
      <c r="AO19" s="41"/>
      <c r="AP19" s="41"/>
      <c r="AQ19" s="41"/>
      <c r="AR19" s="42" t="s">
        <v>37</v>
      </c>
      <c r="AS19" s="43">
        <v>4</v>
      </c>
      <c r="AT19" s="39">
        <f t="shared" si="25"/>
        <v>5</v>
      </c>
      <c r="AU19" s="25" t="s">
        <v>0</v>
      </c>
      <c r="AV19" s="40">
        <f>AM16</f>
        <v>1</v>
      </c>
      <c r="AW19" s="41"/>
      <c r="AX19" s="41"/>
      <c r="AY19" s="41"/>
      <c r="AZ19" s="41"/>
      <c r="BA19" s="42" t="s">
        <v>37</v>
      </c>
      <c r="BB19" s="43">
        <v>5</v>
      </c>
      <c r="BC19" s="25"/>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row>
    <row r="20" spans="1:120" ht="21" customHeight="1">
      <c r="A20" s="44"/>
      <c r="B20" s="25"/>
      <c r="C20" s="25"/>
      <c r="D20" s="45">
        <v>2</v>
      </c>
      <c r="E20" s="46" t="s">
        <v>0</v>
      </c>
      <c r="F20" s="45">
        <v>3</v>
      </c>
      <c r="G20" s="25"/>
      <c r="H20" s="25"/>
      <c r="I20" s="47"/>
      <c r="J20" s="44"/>
      <c r="K20" s="25"/>
      <c r="L20" s="25"/>
      <c r="M20" s="45">
        <v>5</v>
      </c>
      <c r="N20" s="46" t="s">
        <v>0</v>
      </c>
      <c r="O20" s="45">
        <v>6</v>
      </c>
      <c r="P20" s="25"/>
      <c r="Q20" s="25"/>
      <c r="R20" s="47"/>
      <c r="S20" s="44"/>
      <c r="T20" s="25"/>
      <c r="U20" s="25"/>
      <c r="V20" s="45">
        <v>6</v>
      </c>
      <c r="W20" s="46" t="s">
        <v>0</v>
      </c>
      <c r="X20" s="45">
        <v>5</v>
      </c>
      <c r="Y20" s="25"/>
      <c r="Z20" s="25"/>
      <c r="AA20" s="47"/>
      <c r="AB20" s="44"/>
      <c r="AC20" s="25"/>
      <c r="AD20" s="25"/>
      <c r="AE20" s="45">
        <v>5</v>
      </c>
      <c r="AF20" s="46" t="s">
        <v>0</v>
      </c>
      <c r="AG20" s="45">
        <v>7</v>
      </c>
      <c r="AH20" s="25"/>
      <c r="AI20" s="25"/>
      <c r="AJ20" s="47"/>
      <c r="AK20" s="44"/>
      <c r="AL20" s="25"/>
      <c r="AM20" s="25"/>
      <c r="AN20" s="45">
        <v>8</v>
      </c>
      <c r="AO20" s="46" t="s">
        <v>0</v>
      </c>
      <c r="AP20" s="45">
        <v>2</v>
      </c>
      <c r="AQ20" s="25"/>
      <c r="AR20" s="25"/>
      <c r="AS20" s="47"/>
      <c r="AT20" s="44"/>
      <c r="AU20" s="25"/>
      <c r="AV20" s="25"/>
      <c r="AW20" s="45">
        <v>5</v>
      </c>
      <c r="AX20" s="46" t="s">
        <v>0</v>
      </c>
      <c r="AY20" s="45">
        <v>7</v>
      </c>
      <c r="AZ20" s="25"/>
      <c r="BA20" s="25"/>
      <c r="BB20" s="47"/>
      <c r="BC20" s="25"/>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row>
    <row r="21" spans="1:120" ht="16.5" customHeight="1">
      <c r="A21" s="48" t="str">
        <f>VLOOKUP(A19,$A$26:$I$37,2,0)</f>
        <v>EDNILSON</v>
      </c>
      <c r="B21" s="49"/>
      <c r="C21" s="49"/>
      <c r="D21" s="49"/>
      <c r="E21" s="49"/>
      <c r="F21" s="49"/>
      <c r="G21" s="49"/>
      <c r="H21" s="49"/>
      <c r="I21" s="50" t="str">
        <f>VLOOKUP(C19,$O$26:$W$37,2,0)</f>
        <v>MAURO</v>
      </c>
      <c r="J21" s="48" t="str">
        <f>VLOOKUP(J19,$A$26:$I$37,2,0)</f>
        <v>EDNILSON</v>
      </c>
      <c r="K21" s="49"/>
      <c r="L21" s="49"/>
      <c r="M21" s="49"/>
      <c r="N21" s="49"/>
      <c r="O21" s="49"/>
      <c r="P21" s="49"/>
      <c r="Q21" s="49"/>
      <c r="R21" s="50" t="str">
        <f>I18</f>
        <v>DINEY</v>
      </c>
      <c r="S21" s="48" t="str">
        <f>VLOOKUP(S19,$A$26:$I$37,2,0)</f>
        <v>EDNILSON</v>
      </c>
      <c r="T21" s="49"/>
      <c r="U21" s="49"/>
      <c r="V21" s="49"/>
      <c r="W21" s="49"/>
      <c r="X21" s="49"/>
      <c r="Y21" s="49"/>
      <c r="Z21" s="49"/>
      <c r="AA21" s="50" t="str">
        <f>R18</f>
        <v>VV</v>
      </c>
      <c r="AB21" s="48" t="str">
        <f>VLOOKUP(AB19,$A$26:$I$37,2,0)</f>
        <v>EDNILSON</v>
      </c>
      <c r="AC21" s="49"/>
      <c r="AD21" s="49"/>
      <c r="AE21" s="49"/>
      <c r="AF21" s="49"/>
      <c r="AG21" s="49"/>
      <c r="AH21" s="49"/>
      <c r="AI21" s="49"/>
      <c r="AJ21" s="50" t="str">
        <f>AA18</f>
        <v>JEFFERSON</v>
      </c>
      <c r="AK21" s="48" t="str">
        <f>VLOOKUP(AK19,$A$26:$I$37,2,0)</f>
        <v>EDNILSON</v>
      </c>
      <c r="AL21" s="49"/>
      <c r="AM21" s="49"/>
      <c r="AN21" s="49"/>
      <c r="AO21" s="49"/>
      <c r="AP21" s="49"/>
      <c r="AQ21" s="49"/>
      <c r="AR21" s="49"/>
      <c r="AS21" s="50" t="str">
        <f>AJ18</f>
        <v>MICHILIN</v>
      </c>
      <c r="AT21" s="48" t="str">
        <f>VLOOKUP(AT19,$A$26:$I$37,2,0)</f>
        <v>EDNILSON</v>
      </c>
      <c r="AU21" s="49"/>
      <c r="AV21" s="49"/>
      <c r="AW21" s="49"/>
      <c r="AX21" s="49"/>
      <c r="AY21" s="49"/>
      <c r="AZ21" s="49"/>
      <c r="BA21" s="49"/>
      <c r="BB21" s="50" t="str">
        <f>AS18</f>
        <v>QUINHO</v>
      </c>
      <c r="BC21" s="25"/>
      <c r="BD21" s="51">
        <f>IF(OR(D20="",F20=""),"",IF(D20&gt;F20,1,0))</f>
        <v>0</v>
      </c>
      <c r="BE21" s="51">
        <f>IF(OR(D20="",F20=""),"",IF(D20=F20,1,0))</f>
        <v>0</v>
      </c>
      <c r="BF21" s="51">
        <f>IF(OR(D20="",F20=""),"",IF(D20&lt;F20,1,0))</f>
        <v>1</v>
      </c>
      <c r="BG21" s="51">
        <f>IF(OR(D20="",F20=""),"",D20)</f>
        <v>2</v>
      </c>
      <c r="BH21" s="51">
        <f>IF(OR(D20="",F20=""),"",F20)</f>
        <v>3</v>
      </c>
      <c r="BI21" s="51">
        <f>BF21</f>
        <v>1</v>
      </c>
      <c r="BJ21" s="51">
        <f>BE21</f>
        <v>0</v>
      </c>
      <c r="BK21" s="51">
        <f>BD21</f>
        <v>0</v>
      </c>
      <c r="BL21" s="51">
        <f>BH21</f>
        <v>3</v>
      </c>
      <c r="BM21" s="51">
        <f>BG21</f>
        <v>2</v>
      </c>
      <c r="BN21" s="26"/>
      <c r="BO21" s="51">
        <f>IF(OR(M20="",O20=""),"",IF(M20&gt;O20,1,0))</f>
        <v>0</v>
      </c>
      <c r="BP21" s="51">
        <f>IF(OR(M20="",O20=""),"",IF(M20=O20,1,0))</f>
        <v>0</v>
      </c>
      <c r="BQ21" s="51">
        <f>IF(OR(M20="",O20=""),"",IF(M20&lt;O20,1,0))</f>
        <v>1</v>
      </c>
      <c r="BR21" s="51">
        <f>IF(OR(M20="",O20=""),"",M20)</f>
        <v>5</v>
      </c>
      <c r="BS21" s="51">
        <f>IF(OR(M20="",O20=""),"",O20)</f>
        <v>6</v>
      </c>
      <c r="BT21" s="51">
        <f>BQ21</f>
        <v>1</v>
      </c>
      <c r="BU21" s="51">
        <f>BP21</f>
        <v>0</v>
      </c>
      <c r="BV21" s="51">
        <f>BO21</f>
        <v>0</v>
      </c>
      <c r="BW21" s="51">
        <f>BS21</f>
        <v>6</v>
      </c>
      <c r="BX21" s="51">
        <f>BR21</f>
        <v>5</v>
      </c>
      <c r="BY21" s="26"/>
      <c r="BZ21" s="51">
        <f>IF(OR(V20="",X20=""),"",IF(V20&gt;X20,1,0))</f>
        <v>1</v>
      </c>
      <c r="CA21" s="51">
        <f>IF(OR(V20="",X20=""),"",IF(V20=X20,1,0))</f>
        <v>0</v>
      </c>
      <c r="CB21" s="51">
        <f>IF(OR(V20="",X20=""),"",IF(V20&lt;X20,1,0))</f>
        <v>0</v>
      </c>
      <c r="CC21" s="51">
        <f>IF(OR(V20="",X20=""),"",V20)</f>
        <v>6</v>
      </c>
      <c r="CD21" s="51">
        <f>IF(OR(V20="",X20=""),"",X20)</f>
        <v>5</v>
      </c>
      <c r="CE21" s="51">
        <f>CB21</f>
        <v>0</v>
      </c>
      <c r="CF21" s="51">
        <f>CA21</f>
        <v>0</v>
      </c>
      <c r="CG21" s="51">
        <f>BZ21</f>
        <v>1</v>
      </c>
      <c r="CH21" s="51">
        <f>CD21</f>
        <v>5</v>
      </c>
      <c r="CI21" s="51">
        <f>CC21</f>
        <v>6</v>
      </c>
      <c r="CJ21" s="26"/>
      <c r="CK21" s="51">
        <f>IF(OR(AE20="",AG20=""),"",IF(AE20&gt;AG20,1,0))</f>
        <v>0</v>
      </c>
      <c r="CL21" s="51">
        <f>IF(OR(AE20="",AG20=""),"",IF(AE20=AG20,1,0))</f>
        <v>0</v>
      </c>
      <c r="CM21" s="51">
        <f>IF(OR(AE20="",AG20=""),"",IF(AE20&lt;AG20,1,0))</f>
        <v>1</v>
      </c>
      <c r="CN21" s="51">
        <f>IF(OR(AE20="",AG20=""),"",AE20)</f>
        <v>5</v>
      </c>
      <c r="CO21" s="51">
        <f>IF(OR(AE20="",AG20=""),"",AG20)</f>
        <v>7</v>
      </c>
      <c r="CP21" s="51">
        <f>CM21</f>
        <v>1</v>
      </c>
      <c r="CQ21" s="51">
        <f>CL21</f>
        <v>0</v>
      </c>
      <c r="CR21" s="51">
        <f>CK21</f>
        <v>0</v>
      </c>
      <c r="CS21" s="51">
        <f>CO21</f>
        <v>7</v>
      </c>
      <c r="CT21" s="51">
        <f>CN21</f>
        <v>5</v>
      </c>
      <c r="CU21" s="26"/>
      <c r="CV21" s="51">
        <f>IF(OR(AN20="",AP20=""),"",IF(AN20&gt;AP20,1,0))</f>
        <v>1</v>
      </c>
      <c r="CW21" s="51">
        <f>IF(OR(AN20="",AP20=""),"",IF(AN20=AP20,1,0))</f>
        <v>0</v>
      </c>
      <c r="CX21" s="51">
        <f>IF(OR(AN20="",AP20=""),"",IF(AN20&lt;AP20,1,0))</f>
        <v>0</v>
      </c>
      <c r="CY21" s="51">
        <f>IF(OR(AN20="",AP20=""),"",AN20)</f>
        <v>8</v>
      </c>
      <c r="CZ21" s="51">
        <f>IF(OR(AN20="",AP20=""),"",AP20)</f>
        <v>2</v>
      </c>
      <c r="DA21" s="51">
        <f>CX21</f>
        <v>0</v>
      </c>
      <c r="DB21" s="51">
        <f>CW21</f>
        <v>0</v>
      </c>
      <c r="DC21" s="51">
        <f>CV21</f>
        <v>1</v>
      </c>
      <c r="DD21" s="51">
        <f>CZ21</f>
        <v>2</v>
      </c>
      <c r="DE21" s="51">
        <f>CY21</f>
        <v>8</v>
      </c>
      <c r="DF21" s="26"/>
      <c r="DG21" s="51">
        <f>IF(OR(AW20="",AY20=""),"",IF(AW20&gt;AY20,1,0))</f>
        <v>0</v>
      </c>
      <c r="DH21" s="51">
        <f>IF(OR(AW20="",AY20=""),"",IF(AW20=AY20,1,0))</f>
        <v>0</v>
      </c>
      <c r="DI21" s="51">
        <f>IF(OR(AW20="",AY20=""),"",IF(AW20&lt;AY20,1,0))</f>
        <v>1</v>
      </c>
      <c r="DJ21" s="51">
        <f>IF(OR(AW20="",AY20=""),"",AW20)</f>
        <v>5</v>
      </c>
      <c r="DK21" s="51">
        <f>IF(OR(AW20="",AY20=""),"",AY20)</f>
        <v>7</v>
      </c>
      <c r="DL21" s="51">
        <f>DI21</f>
        <v>1</v>
      </c>
      <c r="DM21" s="51">
        <f>DH21</f>
        <v>0</v>
      </c>
      <c r="DN21" s="51">
        <f>DG21</f>
        <v>0</v>
      </c>
      <c r="DO21" s="51">
        <f>DK21</f>
        <v>7</v>
      </c>
      <c r="DP21" s="51">
        <f>DJ21</f>
        <v>5</v>
      </c>
    </row>
    <row r="22" spans="1:120" ht="16.5" customHeight="1">
      <c r="A22" s="39">
        <f>A19+1</f>
        <v>6</v>
      </c>
      <c r="B22" s="25" t="s">
        <v>0</v>
      </c>
      <c r="C22" s="40">
        <v>1</v>
      </c>
      <c r="D22" s="41"/>
      <c r="E22" s="41"/>
      <c r="F22" s="41"/>
      <c r="G22" s="41"/>
      <c r="H22" s="42" t="s">
        <v>37</v>
      </c>
      <c r="I22" s="43">
        <v>6</v>
      </c>
      <c r="J22" s="39">
        <f>A22</f>
        <v>6</v>
      </c>
      <c r="K22" s="25" t="s">
        <v>0</v>
      </c>
      <c r="L22" s="40">
        <f>C19</f>
        <v>2</v>
      </c>
      <c r="M22" s="41"/>
      <c r="N22" s="41"/>
      <c r="O22" s="41"/>
      <c r="P22" s="41"/>
      <c r="Q22" s="42" t="s">
        <v>37</v>
      </c>
      <c r="R22" s="43">
        <v>1</v>
      </c>
      <c r="S22" s="39">
        <f>J22</f>
        <v>6</v>
      </c>
      <c r="T22" s="25" t="s">
        <v>0</v>
      </c>
      <c r="U22" s="40">
        <f>L19</f>
        <v>3</v>
      </c>
      <c r="V22" s="41"/>
      <c r="W22" s="41"/>
      <c r="X22" s="41"/>
      <c r="Y22" s="41"/>
      <c r="Z22" s="42" t="s">
        <v>37</v>
      </c>
      <c r="AA22" s="43">
        <v>2</v>
      </c>
      <c r="AB22" s="39">
        <f>S22</f>
        <v>6</v>
      </c>
      <c r="AC22" s="25" t="s">
        <v>0</v>
      </c>
      <c r="AD22" s="40">
        <f>U19</f>
        <v>4</v>
      </c>
      <c r="AE22" s="41"/>
      <c r="AF22" s="41"/>
      <c r="AG22" s="41"/>
      <c r="AH22" s="41"/>
      <c r="AI22" s="42" t="s">
        <v>37</v>
      </c>
      <c r="AJ22" s="43">
        <v>4</v>
      </c>
      <c r="AK22" s="39">
        <f>AB22</f>
        <v>6</v>
      </c>
      <c r="AL22" s="25" t="s">
        <v>0</v>
      </c>
      <c r="AM22" s="40">
        <f>AD19</f>
        <v>5</v>
      </c>
      <c r="AN22" s="41"/>
      <c r="AO22" s="41"/>
      <c r="AP22" s="41"/>
      <c r="AQ22" s="41"/>
      <c r="AR22" s="42" t="s">
        <v>37</v>
      </c>
      <c r="AS22" s="43">
        <v>5</v>
      </c>
      <c r="AT22" s="39">
        <f>AK22</f>
        <v>6</v>
      </c>
      <c r="AU22" s="25" t="s">
        <v>0</v>
      </c>
      <c r="AV22" s="40">
        <f>AM19</f>
        <v>6</v>
      </c>
      <c r="AW22" s="41"/>
      <c r="AX22" s="41"/>
      <c r="AY22" s="41"/>
      <c r="AZ22" s="41"/>
      <c r="BA22" s="42" t="s">
        <v>37</v>
      </c>
      <c r="BB22" s="43">
        <v>6</v>
      </c>
      <c r="BC22" s="25"/>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row>
    <row r="23" spans="1:120" ht="21" customHeight="1">
      <c r="A23" s="44"/>
      <c r="B23" s="25"/>
      <c r="C23" s="25"/>
      <c r="D23" s="45">
        <v>5</v>
      </c>
      <c r="E23" s="46" t="s">
        <v>0</v>
      </c>
      <c r="F23" s="45">
        <v>4</v>
      </c>
      <c r="G23" s="25"/>
      <c r="H23" s="25"/>
      <c r="I23" s="47"/>
      <c r="J23" s="44"/>
      <c r="K23" s="25"/>
      <c r="L23" s="25"/>
      <c r="M23" s="45">
        <v>6</v>
      </c>
      <c r="N23" s="46" t="s">
        <v>0</v>
      </c>
      <c r="O23" s="45">
        <v>4</v>
      </c>
      <c r="P23" s="25"/>
      <c r="Q23" s="25"/>
      <c r="R23" s="47"/>
      <c r="S23" s="44"/>
      <c r="T23" s="25"/>
      <c r="U23" s="25"/>
      <c r="V23" s="45">
        <v>8</v>
      </c>
      <c r="W23" s="46" t="s">
        <v>0</v>
      </c>
      <c r="X23" s="45">
        <v>5</v>
      </c>
      <c r="Y23" s="25"/>
      <c r="Z23" s="25"/>
      <c r="AA23" s="47"/>
      <c r="AB23" s="44"/>
      <c r="AC23" s="25"/>
      <c r="AD23" s="25"/>
      <c r="AE23" s="45">
        <v>5</v>
      </c>
      <c r="AF23" s="46" t="s">
        <v>0</v>
      </c>
      <c r="AG23" s="45">
        <v>5</v>
      </c>
      <c r="AH23" s="25"/>
      <c r="AI23" s="25"/>
      <c r="AJ23" s="47"/>
      <c r="AK23" s="44"/>
      <c r="AL23" s="25"/>
      <c r="AM23" s="25"/>
      <c r="AN23" s="45">
        <v>4</v>
      </c>
      <c r="AO23" s="46" t="s">
        <v>0</v>
      </c>
      <c r="AP23" s="45">
        <v>4</v>
      </c>
      <c r="AQ23" s="25"/>
      <c r="AR23" s="25"/>
      <c r="AS23" s="47"/>
      <c r="AT23" s="44"/>
      <c r="AU23" s="25"/>
      <c r="AV23" s="25"/>
      <c r="AW23" s="45">
        <v>4</v>
      </c>
      <c r="AX23" s="46" t="s">
        <v>0</v>
      </c>
      <c r="AY23" s="45">
        <v>4</v>
      </c>
      <c r="AZ23" s="25"/>
      <c r="BA23" s="25"/>
      <c r="BB23" s="47"/>
      <c r="BC23" s="25"/>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row>
    <row r="24" spans="1:120" ht="16.5" customHeight="1">
      <c r="A24" s="48" t="str">
        <f>VLOOKUP(A22,$A$26:$I$37,2,0)</f>
        <v>VICTOR</v>
      </c>
      <c r="B24" s="49"/>
      <c r="C24" s="49"/>
      <c r="D24" s="49"/>
      <c r="E24" s="49"/>
      <c r="F24" s="49"/>
      <c r="G24" s="49"/>
      <c r="H24" s="49"/>
      <c r="I24" s="50" t="str">
        <f>VLOOKUP(C22,$O$26:$W$37,2,0)</f>
        <v>QUINHO</v>
      </c>
      <c r="J24" s="48" t="str">
        <f>A24</f>
        <v>VICTOR</v>
      </c>
      <c r="K24" s="49"/>
      <c r="L24" s="49"/>
      <c r="M24" s="49"/>
      <c r="N24" s="49"/>
      <c r="O24" s="49"/>
      <c r="P24" s="49"/>
      <c r="Q24" s="49"/>
      <c r="R24" s="50" t="str">
        <f>I21</f>
        <v>MAURO</v>
      </c>
      <c r="S24" s="48" t="str">
        <f>J24</f>
        <v>VICTOR</v>
      </c>
      <c r="T24" s="49"/>
      <c r="U24" s="49"/>
      <c r="V24" s="49"/>
      <c r="W24" s="49"/>
      <c r="X24" s="49"/>
      <c r="Y24" s="49"/>
      <c r="Z24" s="49"/>
      <c r="AA24" s="50" t="str">
        <f>R21</f>
        <v>DINEY</v>
      </c>
      <c r="AB24" s="48" t="str">
        <f>S24</f>
        <v>VICTOR</v>
      </c>
      <c r="AC24" s="49"/>
      <c r="AD24" s="49"/>
      <c r="AE24" s="49"/>
      <c r="AF24" s="49"/>
      <c r="AG24" s="49"/>
      <c r="AH24" s="49"/>
      <c r="AI24" s="49"/>
      <c r="AJ24" s="50" t="str">
        <f>AA21</f>
        <v>VV</v>
      </c>
      <c r="AK24" s="48" t="str">
        <f>AB24</f>
        <v>VICTOR</v>
      </c>
      <c r="AL24" s="49"/>
      <c r="AM24" s="49"/>
      <c r="AN24" s="49"/>
      <c r="AO24" s="49"/>
      <c r="AP24" s="49"/>
      <c r="AQ24" s="49"/>
      <c r="AR24" s="49"/>
      <c r="AS24" s="50" t="str">
        <f>AJ21</f>
        <v>JEFFERSON</v>
      </c>
      <c r="AT24" s="48" t="str">
        <f>AK24</f>
        <v>VICTOR</v>
      </c>
      <c r="AU24" s="49"/>
      <c r="AV24" s="49"/>
      <c r="AW24" s="49"/>
      <c r="AX24" s="49"/>
      <c r="AY24" s="49"/>
      <c r="AZ24" s="49"/>
      <c r="BA24" s="49"/>
      <c r="BB24" s="50" t="str">
        <f>AS21</f>
        <v>MICHILIN</v>
      </c>
      <c r="BC24" s="25"/>
      <c r="BD24" s="51">
        <f>IF(OR(D23="",F23=""),"",IF(D23&gt;F23,1,0))</f>
        <v>1</v>
      </c>
      <c r="BE24" s="51">
        <f>IF(OR(D23="",F23=""),"",IF(D23=F23,1,0))</f>
        <v>0</v>
      </c>
      <c r="BF24" s="51">
        <f>IF(OR(D23="",F23=""),"",IF(D23&lt;F23,1,0))</f>
        <v>0</v>
      </c>
      <c r="BG24" s="51">
        <f>IF(OR(D23="",F23=""),"",D23)</f>
        <v>5</v>
      </c>
      <c r="BH24" s="51">
        <f>IF(OR(D23="",F23=""),"",F23)</f>
        <v>4</v>
      </c>
      <c r="BI24" s="51">
        <f>BF24</f>
        <v>0</v>
      </c>
      <c r="BJ24" s="51">
        <f>BE24</f>
        <v>0</v>
      </c>
      <c r="BK24" s="51">
        <f>BD24</f>
        <v>1</v>
      </c>
      <c r="BL24" s="51">
        <f>BH24</f>
        <v>4</v>
      </c>
      <c r="BM24" s="51">
        <f>BG24</f>
        <v>5</v>
      </c>
      <c r="BN24" s="26"/>
      <c r="BO24" s="51">
        <f>IF(OR(M23="",O23=""),"",IF(M23&gt;O23,1,0))</f>
        <v>1</v>
      </c>
      <c r="BP24" s="51">
        <f>IF(OR(M23="",O23=""),"",IF(M23=O23,1,0))</f>
        <v>0</v>
      </c>
      <c r="BQ24" s="51">
        <f>IF(OR(M23="",O23=""),"",IF(M23&lt;O23,1,0))</f>
        <v>0</v>
      </c>
      <c r="BR24" s="51">
        <f>IF(OR(M23="",O23=""),"",M23)</f>
        <v>6</v>
      </c>
      <c r="BS24" s="51">
        <f>IF(OR(M23="",O23=""),"",O23)</f>
        <v>4</v>
      </c>
      <c r="BT24" s="51">
        <f>BQ24</f>
        <v>0</v>
      </c>
      <c r="BU24" s="51">
        <f>BP24</f>
        <v>0</v>
      </c>
      <c r="BV24" s="51">
        <f>BO24</f>
        <v>1</v>
      </c>
      <c r="BW24" s="51">
        <f>BS24</f>
        <v>4</v>
      </c>
      <c r="BX24" s="51">
        <f>BR24</f>
        <v>6</v>
      </c>
      <c r="BY24" s="26"/>
      <c r="BZ24" s="51">
        <f>IF(OR(V23="",X23=""),"",IF(V23&gt;X23,1,0))</f>
        <v>1</v>
      </c>
      <c r="CA24" s="51">
        <f>IF(OR(V23="",X23=""),"",IF(V23=X23,1,0))</f>
        <v>0</v>
      </c>
      <c r="CB24" s="51">
        <f>IF(OR(V23="",X23=""),"",IF(V23&lt;X23,1,0))</f>
        <v>0</v>
      </c>
      <c r="CC24" s="51">
        <f>IF(OR(V23="",X23=""),"",V23)</f>
        <v>8</v>
      </c>
      <c r="CD24" s="51">
        <f>IF(OR(V23="",X23=""),"",X23)</f>
        <v>5</v>
      </c>
      <c r="CE24" s="51">
        <f>CB24</f>
        <v>0</v>
      </c>
      <c r="CF24" s="51">
        <f>CA24</f>
        <v>0</v>
      </c>
      <c r="CG24" s="51">
        <f>BZ24</f>
        <v>1</v>
      </c>
      <c r="CH24" s="51">
        <f>CD24</f>
        <v>5</v>
      </c>
      <c r="CI24" s="51">
        <f>CC24</f>
        <v>8</v>
      </c>
      <c r="CJ24" s="26"/>
      <c r="CK24" s="51">
        <f>IF(OR(AE23="",AG23=""),"",IF(AE23&gt;AG23,1,0))</f>
        <v>0</v>
      </c>
      <c r="CL24" s="51">
        <f>IF(OR(AE23="",AG23=""),"",IF(AE23=AG23,1,0))</f>
        <v>1</v>
      </c>
      <c r="CM24" s="51">
        <f>IF(OR(AE23="",AG23=""),"",IF(AE23&lt;AG23,1,0))</f>
        <v>0</v>
      </c>
      <c r="CN24" s="51">
        <f>IF(OR(AE23="",AG23=""),"",AE23)</f>
        <v>5</v>
      </c>
      <c r="CO24" s="51">
        <f>IF(OR(AE23="",AG23=""),"",AG23)</f>
        <v>5</v>
      </c>
      <c r="CP24" s="51">
        <f>CM24</f>
        <v>0</v>
      </c>
      <c r="CQ24" s="51">
        <f>CL24</f>
        <v>1</v>
      </c>
      <c r="CR24" s="51">
        <f>CK24</f>
        <v>0</v>
      </c>
      <c r="CS24" s="51">
        <f>CO24</f>
        <v>5</v>
      </c>
      <c r="CT24" s="51">
        <f>CN24</f>
        <v>5</v>
      </c>
      <c r="CU24" s="26"/>
      <c r="CV24" s="51">
        <f>IF(OR(AN23="",AP23=""),"",IF(AN23&gt;AP23,1,0))</f>
        <v>0</v>
      </c>
      <c r="CW24" s="51">
        <f>IF(OR(AN23="",AP23=""),"",IF(AN23=AP23,1,0))</f>
        <v>1</v>
      </c>
      <c r="CX24" s="51">
        <f>IF(OR(AN23="",AP23=""),"",IF(AN23&lt;AP23,1,0))</f>
        <v>0</v>
      </c>
      <c r="CY24" s="51">
        <f>IF(OR(AN23="",AP23=""),"",AN23)</f>
        <v>4</v>
      </c>
      <c r="CZ24" s="51">
        <f>IF(OR(AN23="",AP23=""),"",AP23)</f>
        <v>4</v>
      </c>
      <c r="DA24" s="51">
        <f>CX24</f>
        <v>0</v>
      </c>
      <c r="DB24" s="51">
        <f>CW24</f>
        <v>1</v>
      </c>
      <c r="DC24" s="51">
        <f>CV24</f>
        <v>0</v>
      </c>
      <c r="DD24" s="51">
        <f>CZ24</f>
        <v>4</v>
      </c>
      <c r="DE24" s="51">
        <f>CY24</f>
        <v>4</v>
      </c>
      <c r="DF24" s="26"/>
      <c r="DG24" s="51">
        <f>IF(OR(AW23="",AY23=""),"",IF(AW23&gt;AY23,1,0))</f>
        <v>0</v>
      </c>
      <c r="DH24" s="51">
        <f>IF(OR(AW23="",AY23=""),"",IF(AW23=AY23,1,0))</f>
        <v>1</v>
      </c>
      <c r="DI24" s="51">
        <f>IF(OR(AW23="",AY23=""),"",IF(AW23&lt;AY23,1,0))</f>
        <v>0</v>
      </c>
      <c r="DJ24" s="51">
        <f>IF(OR(AW23="",AY23=""),"",AW23)</f>
        <v>4</v>
      </c>
      <c r="DK24" s="51">
        <f>IF(OR(AW23="",AY23=""),"",AY23)</f>
        <v>4</v>
      </c>
      <c r="DL24" s="51">
        <f>DI24</f>
        <v>0</v>
      </c>
      <c r="DM24" s="51">
        <f>DH24</f>
        <v>1</v>
      </c>
      <c r="DN24" s="51">
        <f>DG24</f>
        <v>0</v>
      </c>
      <c r="DO24" s="51">
        <f>DK24</f>
        <v>4</v>
      </c>
      <c r="DP24" s="51">
        <f>DJ24</f>
        <v>4</v>
      </c>
    </row>
    <row r="25" spans="1:120" ht="21" customHeight="1">
      <c r="A25" s="116" t="s">
        <v>38</v>
      </c>
      <c r="B25" s="102"/>
      <c r="C25" s="102"/>
      <c r="D25" s="102"/>
      <c r="E25" s="102"/>
      <c r="F25" s="102"/>
      <c r="G25" s="102"/>
      <c r="H25" s="102"/>
      <c r="I25" s="102"/>
      <c r="J25" s="102"/>
      <c r="K25" s="102"/>
      <c r="L25" s="102"/>
      <c r="M25" s="102"/>
      <c r="N25" s="30" t="s">
        <v>39</v>
      </c>
      <c r="O25" s="31"/>
      <c r="P25" s="31"/>
      <c r="Q25" s="31"/>
      <c r="R25" s="31"/>
      <c r="S25" s="116" t="s">
        <v>40</v>
      </c>
      <c r="T25" s="102"/>
      <c r="U25" s="102"/>
      <c r="V25" s="102"/>
      <c r="W25" s="102"/>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25"/>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row>
    <row r="26" spans="1:120" ht="21" customHeight="1">
      <c r="A26" s="52">
        <v>1</v>
      </c>
      <c r="B26" s="93" t="s">
        <v>96</v>
      </c>
      <c r="C26" s="94"/>
      <c r="D26" s="94"/>
      <c r="E26" s="94"/>
      <c r="F26" s="94"/>
      <c r="G26" s="94"/>
      <c r="H26" s="94"/>
      <c r="I26" s="95"/>
      <c r="J26" s="53" t="s">
        <v>41</v>
      </c>
      <c r="K26" s="54"/>
      <c r="L26" s="96">
        <v>1211</v>
      </c>
      <c r="M26" s="97"/>
      <c r="N26" s="26"/>
      <c r="O26" s="52">
        <v>1</v>
      </c>
      <c r="P26" s="93" t="s">
        <v>102</v>
      </c>
      <c r="Q26" s="94"/>
      <c r="R26" s="94"/>
      <c r="S26" s="94"/>
      <c r="T26" s="94"/>
      <c r="U26" s="94"/>
      <c r="V26" s="94"/>
      <c r="W26" s="95"/>
      <c r="X26" s="53" t="s">
        <v>42</v>
      </c>
      <c r="Y26" s="54"/>
      <c r="Z26" s="96">
        <v>1360</v>
      </c>
      <c r="AA26" s="97"/>
      <c r="AB26" s="26"/>
      <c r="AC26" s="26"/>
      <c r="AD26" s="26"/>
      <c r="AE26" s="26"/>
      <c r="AF26" s="26"/>
      <c r="AG26" s="26"/>
      <c r="AH26" s="26"/>
      <c r="AI26" s="26"/>
      <c r="AJ26" s="26"/>
      <c r="AK26" s="101" t="s">
        <v>43</v>
      </c>
      <c r="AL26" s="102"/>
      <c r="AM26" s="102"/>
      <c r="AN26" s="102"/>
      <c r="AO26" s="102"/>
      <c r="AP26" s="102"/>
      <c r="AQ26" s="102"/>
      <c r="AR26" s="102"/>
      <c r="AS26" s="102"/>
      <c r="AT26" s="102"/>
      <c r="AU26" s="102"/>
      <c r="AV26" s="102"/>
      <c r="AW26" s="102"/>
      <c r="AX26" s="102"/>
      <c r="AY26" s="102"/>
      <c r="AZ26" s="102"/>
      <c r="BA26" s="102"/>
      <c r="BB26" s="102"/>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row>
    <row r="27" spans="1:120" ht="21" customHeight="1">
      <c r="A27" s="52">
        <v>2</v>
      </c>
      <c r="B27" s="93" t="s">
        <v>97</v>
      </c>
      <c r="C27" s="94"/>
      <c r="D27" s="94"/>
      <c r="E27" s="94"/>
      <c r="F27" s="94"/>
      <c r="G27" s="94"/>
      <c r="H27" s="94"/>
      <c r="I27" s="95"/>
      <c r="J27" s="53" t="s">
        <v>41</v>
      </c>
      <c r="K27" s="54"/>
      <c r="L27" s="96">
        <v>1558</v>
      </c>
      <c r="M27" s="97"/>
      <c r="N27" s="26"/>
      <c r="O27" s="52">
        <v>2</v>
      </c>
      <c r="P27" s="93" t="s">
        <v>103</v>
      </c>
      <c r="Q27" s="94"/>
      <c r="R27" s="94"/>
      <c r="S27" s="94"/>
      <c r="T27" s="94"/>
      <c r="U27" s="94"/>
      <c r="V27" s="94"/>
      <c r="W27" s="95"/>
      <c r="X27" s="53" t="s">
        <v>42</v>
      </c>
      <c r="Y27" s="54"/>
      <c r="Z27" s="96">
        <v>298</v>
      </c>
      <c r="AA27" s="97"/>
      <c r="AB27" s="26"/>
      <c r="AC27" s="26"/>
      <c r="AD27" s="26"/>
      <c r="AE27" s="26"/>
      <c r="AF27" s="26"/>
      <c r="AG27" s="26"/>
      <c r="AH27" s="26"/>
      <c r="AI27" s="26"/>
      <c r="AJ27" s="26"/>
      <c r="AK27" s="55" t="s">
        <v>44</v>
      </c>
      <c r="AL27" s="56"/>
      <c r="AM27" s="103">
        <v>45942</v>
      </c>
      <c r="AN27" s="91"/>
      <c r="AO27" s="91"/>
      <c r="AP27" s="91"/>
      <c r="AQ27" s="91"/>
      <c r="AR27" s="91"/>
      <c r="AS27" s="91"/>
      <c r="AT27" s="91"/>
      <c r="AU27" s="91"/>
      <c r="AV27" s="91"/>
      <c r="AW27" s="91"/>
      <c r="AX27" s="91"/>
      <c r="AY27" s="91"/>
      <c r="AZ27" s="91"/>
      <c r="BA27" s="91"/>
      <c r="BB27" s="92"/>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row>
    <row r="28" spans="1:120" ht="21" customHeight="1">
      <c r="A28" s="52">
        <v>3</v>
      </c>
      <c r="B28" s="93" t="s">
        <v>98</v>
      </c>
      <c r="C28" s="94"/>
      <c r="D28" s="94"/>
      <c r="E28" s="94"/>
      <c r="F28" s="94"/>
      <c r="G28" s="94"/>
      <c r="H28" s="94"/>
      <c r="I28" s="95"/>
      <c r="J28" s="53" t="s">
        <v>41</v>
      </c>
      <c r="K28" s="54"/>
      <c r="L28" s="96">
        <v>2234</v>
      </c>
      <c r="M28" s="97"/>
      <c r="N28" s="26"/>
      <c r="O28" s="52">
        <v>3</v>
      </c>
      <c r="P28" s="93" t="s">
        <v>104</v>
      </c>
      <c r="Q28" s="94"/>
      <c r="R28" s="94"/>
      <c r="S28" s="94"/>
      <c r="T28" s="94"/>
      <c r="U28" s="94"/>
      <c r="V28" s="94"/>
      <c r="W28" s="95"/>
      <c r="X28" s="53" t="s">
        <v>42</v>
      </c>
      <c r="Y28" s="54"/>
      <c r="Z28" s="96">
        <v>879</v>
      </c>
      <c r="AA28" s="97"/>
      <c r="AB28" s="26"/>
      <c r="AC28" s="26"/>
      <c r="AD28" s="26"/>
      <c r="AE28" s="26"/>
      <c r="AF28" s="26"/>
      <c r="AG28" s="26"/>
      <c r="AH28" s="26"/>
      <c r="AI28" s="26"/>
      <c r="AJ28" s="26"/>
      <c r="AK28" s="10"/>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row>
    <row r="29" spans="1:120" ht="21" customHeight="1">
      <c r="A29" s="52">
        <v>4</v>
      </c>
      <c r="B29" s="93" t="s">
        <v>99</v>
      </c>
      <c r="C29" s="94"/>
      <c r="D29" s="94"/>
      <c r="E29" s="94"/>
      <c r="F29" s="94"/>
      <c r="G29" s="94"/>
      <c r="H29" s="94"/>
      <c r="I29" s="95"/>
      <c r="J29" s="53" t="s">
        <v>41</v>
      </c>
      <c r="K29" s="54"/>
      <c r="L29" s="96">
        <v>2292</v>
      </c>
      <c r="M29" s="97"/>
      <c r="N29" s="26"/>
      <c r="O29" s="52">
        <v>4</v>
      </c>
      <c r="P29" s="93" t="s">
        <v>105</v>
      </c>
      <c r="Q29" s="94"/>
      <c r="R29" s="94"/>
      <c r="S29" s="94"/>
      <c r="T29" s="94"/>
      <c r="U29" s="94"/>
      <c r="V29" s="94"/>
      <c r="W29" s="95"/>
      <c r="X29" s="53" t="s">
        <v>42</v>
      </c>
      <c r="Y29" s="54"/>
      <c r="Z29" s="96">
        <v>1955</v>
      </c>
      <c r="AA29" s="97"/>
      <c r="AB29" s="26"/>
      <c r="AC29" s="26"/>
      <c r="AD29" s="26"/>
      <c r="AE29" s="26"/>
      <c r="AF29" s="26"/>
      <c r="AG29" s="26"/>
      <c r="AH29" s="26"/>
      <c r="AI29" s="26"/>
      <c r="AJ29" s="26"/>
      <c r="AK29" s="10"/>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row>
    <row r="30" spans="1:120" ht="21" customHeight="1">
      <c r="A30" s="52">
        <v>5</v>
      </c>
      <c r="B30" s="93" t="s">
        <v>100</v>
      </c>
      <c r="C30" s="94"/>
      <c r="D30" s="94"/>
      <c r="E30" s="94"/>
      <c r="F30" s="94"/>
      <c r="G30" s="94"/>
      <c r="H30" s="94"/>
      <c r="I30" s="95"/>
      <c r="J30" s="53" t="s">
        <v>41</v>
      </c>
      <c r="K30" s="54"/>
      <c r="L30" s="96">
        <v>2344</v>
      </c>
      <c r="M30" s="97"/>
      <c r="N30" s="26"/>
      <c r="O30" s="52">
        <v>5</v>
      </c>
      <c r="P30" s="93" t="s">
        <v>106</v>
      </c>
      <c r="Q30" s="94"/>
      <c r="R30" s="94"/>
      <c r="S30" s="94"/>
      <c r="T30" s="94"/>
      <c r="U30" s="94"/>
      <c r="V30" s="94"/>
      <c r="W30" s="95"/>
      <c r="X30" s="53" t="s">
        <v>42</v>
      </c>
      <c r="Y30" s="54"/>
      <c r="Z30" s="96">
        <v>72</v>
      </c>
      <c r="AA30" s="97"/>
      <c r="AB30" s="57"/>
      <c r="AC30" s="26"/>
      <c r="AD30" s="58" t="s">
        <v>45</v>
      </c>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row>
    <row r="31" spans="1:120" ht="21" customHeight="1">
      <c r="A31" s="52">
        <v>6</v>
      </c>
      <c r="B31" s="93" t="s">
        <v>101</v>
      </c>
      <c r="C31" s="94"/>
      <c r="D31" s="94"/>
      <c r="E31" s="94"/>
      <c r="F31" s="94"/>
      <c r="G31" s="94"/>
      <c r="H31" s="94"/>
      <c r="I31" s="95"/>
      <c r="J31" s="53" t="s">
        <v>41</v>
      </c>
      <c r="K31" s="54"/>
      <c r="L31" s="96">
        <v>2342</v>
      </c>
      <c r="M31" s="97"/>
      <c r="N31" s="26"/>
      <c r="O31" s="52">
        <v>6</v>
      </c>
      <c r="P31" s="93" t="s">
        <v>107</v>
      </c>
      <c r="Q31" s="94"/>
      <c r="R31" s="94"/>
      <c r="S31" s="94"/>
      <c r="T31" s="94"/>
      <c r="U31" s="94"/>
      <c r="V31" s="94"/>
      <c r="W31" s="95"/>
      <c r="X31" s="53" t="s">
        <v>42</v>
      </c>
      <c r="Y31" s="54"/>
      <c r="Z31" s="96">
        <v>310</v>
      </c>
      <c r="AA31" s="97"/>
      <c r="AB31" s="57"/>
      <c r="AC31" s="26"/>
      <c r="AD31" s="105" t="s">
        <v>46</v>
      </c>
      <c r="AE31" s="106"/>
      <c r="AF31" s="106"/>
      <c r="AG31" s="106"/>
      <c r="AH31" s="106"/>
      <c r="AI31" s="106"/>
      <c r="AJ31" s="106"/>
      <c r="AK31" s="106"/>
      <c r="AL31" s="106"/>
      <c r="AM31" s="107"/>
      <c r="AN31" s="111">
        <f>AZ4</f>
        <v>32</v>
      </c>
      <c r="AO31" s="107"/>
      <c r="AP31" s="112" t="s">
        <v>47</v>
      </c>
      <c r="AQ31" s="111">
        <f>BB4</f>
        <v>40</v>
      </c>
      <c r="AR31" s="107"/>
      <c r="AS31" s="105" t="s">
        <v>48</v>
      </c>
      <c r="AT31" s="106"/>
      <c r="AU31" s="106"/>
      <c r="AV31" s="106"/>
      <c r="AW31" s="106"/>
      <c r="AX31" s="106"/>
      <c r="AY31" s="106"/>
      <c r="AZ31" s="106"/>
      <c r="BA31" s="106"/>
      <c r="BB31" s="107"/>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row>
    <row r="32" spans="1:120" ht="21" customHeight="1">
      <c r="A32" s="52" t="s">
        <v>49</v>
      </c>
      <c r="B32" s="93" t="s">
        <v>109</v>
      </c>
      <c r="C32" s="94"/>
      <c r="D32" s="94"/>
      <c r="E32" s="94"/>
      <c r="F32" s="94"/>
      <c r="G32" s="94"/>
      <c r="H32" s="94"/>
      <c r="I32" s="95"/>
      <c r="J32" s="53" t="s">
        <v>41</v>
      </c>
      <c r="K32" s="54"/>
      <c r="L32" s="96">
        <v>1510</v>
      </c>
      <c r="M32" s="97"/>
      <c r="N32" s="26"/>
      <c r="O32" s="52" t="s">
        <v>49</v>
      </c>
      <c r="P32" s="93" t="s">
        <v>108</v>
      </c>
      <c r="Q32" s="94"/>
      <c r="R32" s="94"/>
      <c r="S32" s="94"/>
      <c r="T32" s="94"/>
      <c r="U32" s="94"/>
      <c r="V32" s="94"/>
      <c r="W32" s="95"/>
      <c r="X32" s="53" t="s">
        <v>42</v>
      </c>
      <c r="Y32" s="54"/>
      <c r="Z32" s="96">
        <v>274</v>
      </c>
      <c r="AA32" s="97"/>
      <c r="AB32" s="57"/>
      <c r="AC32" s="26"/>
      <c r="AD32" s="108"/>
      <c r="AE32" s="109"/>
      <c r="AF32" s="109"/>
      <c r="AG32" s="109"/>
      <c r="AH32" s="109"/>
      <c r="AI32" s="109"/>
      <c r="AJ32" s="109"/>
      <c r="AK32" s="109"/>
      <c r="AL32" s="109"/>
      <c r="AM32" s="110"/>
      <c r="AN32" s="108"/>
      <c r="AO32" s="110"/>
      <c r="AP32" s="102"/>
      <c r="AQ32" s="108"/>
      <c r="AR32" s="110"/>
      <c r="AS32" s="108"/>
      <c r="AT32" s="109"/>
      <c r="AU32" s="109"/>
      <c r="AV32" s="109"/>
      <c r="AW32" s="109"/>
      <c r="AX32" s="109"/>
      <c r="AY32" s="109"/>
      <c r="AZ32" s="109"/>
      <c r="BA32" s="109"/>
      <c r="BB32" s="110"/>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row>
    <row r="33" spans="1:120" ht="21" customHeight="1">
      <c r="A33" s="52" t="s">
        <v>50</v>
      </c>
      <c r="B33" s="93"/>
      <c r="C33" s="94"/>
      <c r="D33" s="94"/>
      <c r="E33" s="94"/>
      <c r="F33" s="94"/>
      <c r="G33" s="94"/>
      <c r="H33" s="94"/>
      <c r="I33" s="95"/>
      <c r="J33" s="53" t="s">
        <v>41</v>
      </c>
      <c r="K33" s="54"/>
      <c r="L33" s="96"/>
      <c r="M33" s="97"/>
      <c r="N33" s="26"/>
      <c r="O33" s="52" t="s">
        <v>50</v>
      </c>
      <c r="P33" s="93"/>
      <c r="Q33" s="94"/>
      <c r="R33" s="94"/>
      <c r="S33" s="94"/>
      <c r="T33" s="94"/>
      <c r="U33" s="94"/>
      <c r="V33" s="94"/>
      <c r="W33" s="95"/>
      <c r="X33" s="53" t="s">
        <v>42</v>
      </c>
      <c r="Y33" s="54"/>
      <c r="Z33" s="96"/>
      <c r="AA33" s="97"/>
      <c r="AB33" s="57"/>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row>
    <row r="34" spans="1:120" ht="21" customHeight="1">
      <c r="A34" s="52" t="s">
        <v>51</v>
      </c>
      <c r="B34" s="93"/>
      <c r="C34" s="94"/>
      <c r="D34" s="94"/>
      <c r="E34" s="94"/>
      <c r="F34" s="94"/>
      <c r="G34" s="94"/>
      <c r="H34" s="94"/>
      <c r="I34" s="95"/>
      <c r="J34" s="53" t="s">
        <v>41</v>
      </c>
      <c r="K34" s="54"/>
      <c r="L34" s="96"/>
      <c r="M34" s="97"/>
      <c r="N34" s="26"/>
      <c r="O34" s="52" t="s">
        <v>51</v>
      </c>
      <c r="P34" s="93"/>
      <c r="Q34" s="94"/>
      <c r="R34" s="94"/>
      <c r="S34" s="94"/>
      <c r="T34" s="94"/>
      <c r="U34" s="94"/>
      <c r="V34" s="94"/>
      <c r="W34" s="95"/>
      <c r="X34" s="53" t="s">
        <v>42</v>
      </c>
      <c r="Y34" s="54"/>
      <c r="Z34" s="96"/>
      <c r="AA34" s="97"/>
      <c r="AB34" s="57"/>
      <c r="AC34" s="26"/>
      <c r="AD34" s="26"/>
      <c r="AE34" s="98"/>
      <c r="AF34" s="99"/>
      <c r="AG34" s="99"/>
      <c r="AH34" s="99"/>
      <c r="AI34" s="99"/>
      <c r="AJ34" s="99"/>
      <c r="AK34" s="99"/>
      <c r="AL34" s="99"/>
      <c r="AM34" s="100"/>
      <c r="AN34" s="26"/>
      <c r="AO34" s="26"/>
      <c r="AP34" s="26"/>
      <c r="AQ34" s="26"/>
      <c r="AR34" s="26"/>
      <c r="AS34" s="98"/>
      <c r="AT34" s="99"/>
      <c r="AU34" s="99"/>
      <c r="AV34" s="99"/>
      <c r="AW34" s="99"/>
      <c r="AX34" s="99"/>
      <c r="AY34" s="99"/>
      <c r="AZ34" s="99"/>
      <c r="BA34" s="100"/>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row>
    <row r="35" spans="1:120" ht="21" customHeight="1">
      <c r="A35" s="52" t="s">
        <v>52</v>
      </c>
      <c r="B35" s="93"/>
      <c r="C35" s="94"/>
      <c r="D35" s="94"/>
      <c r="E35" s="94"/>
      <c r="F35" s="94"/>
      <c r="G35" s="94"/>
      <c r="H35" s="94"/>
      <c r="I35" s="95"/>
      <c r="J35" s="53" t="s">
        <v>41</v>
      </c>
      <c r="K35" s="54"/>
      <c r="L35" s="96"/>
      <c r="M35" s="97"/>
      <c r="N35" s="26"/>
      <c r="O35" s="52" t="s">
        <v>52</v>
      </c>
      <c r="P35" s="93"/>
      <c r="Q35" s="94"/>
      <c r="R35" s="94"/>
      <c r="S35" s="94"/>
      <c r="T35" s="94"/>
      <c r="U35" s="94"/>
      <c r="V35" s="94"/>
      <c r="W35" s="95"/>
      <c r="X35" s="53" t="s">
        <v>42</v>
      </c>
      <c r="Y35" s="54"/>
      <c r="Z35" s="96"/>
      <c r="AA35" s="97"/>
      <c r="AB35" s="57"/>
      <c r="AC35" s="26"/>
      <c r="AD35" s="26"/>
      <c r="AE35" s="104" t="s">
        <v>53</v>
      </c>
      <c r="AF35" s="102"/>
      <c r="AG35" s="102"/>
      <c r="AH35" s="102"/>
      <c r="AI35" s="102"/>
      <c r="AJ35" s="102"/>
      <c r="AK35" s="102"/>
      <c r="AL35" s="102"/>
      <c r="AM35" s="102"/>
      <c r="AN35" s="26"/>
      <c r="AO35" s="26"/>
      <c r="AP35" s="26"/>
      <c r="AQ35" s="26"/>
      <c r="AR35" s="26"/>
      <c r="AS35" s="104" t="s">
        <v>54</v>
      </c>
      <c r="AT35" s="102"/>
      <c r="AU35" s="102"/>
      <c r="AV35" s="102"/>
      <c r="AW35" s="102"/>
      <c r="AX35" s="102"/>
      <c r="AY35" s="102"/>
      <c r="AZ35" s="102"/>
      <c r="BA35" s="102"/>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row>
    <row r="36" spans="1:120" ht="21" customHeight="1">
      <c r="A36" s="52" t="s">
        <v>55</v>
      </c>
      <c r="B36" s="93"/>
      <c r="C36" s="94"/>
      <c r="D36" s="94"/>
      <c r="E36" s="94"/>
      <c r="F36" s="94"/>
      <c r="G36" s="94"/>
      <c r="H36" s="94"/>
      <c r="I36" s="95"/>
      <c r="J36" s="53" t="s">
        <v>41</v>
      </c>
      <c r="K36" s="54"/>
      <c r="L36" s="96"/>
      <c r="M36" s="97"/>
      <c r="N36" s="26"/>
      <c r="O36" s="52" t="s">
        <v>55</v>
      </c>
      <c r="P36" s="93"/>
      <c r="Q36" s="94"/>
      <c r="R36" s="94"/>
      <c r="S36" s="94"/>
      <c r="T36" s="94"/>
      <c r="U36" s="94"/>
      <c r="V36" s="94"/>
      <c r="W36" s="95"/>
      <c r="X36" s="53" t="s">
        <v>42</v>
      </c>
      <c r="Y36" s="54"/>
      <c r="Z36" s="96"/>
      <c r="AA36" s="97"/>
      <c r="AB36" s="57"/>
      <c r="AC36" s="26"/>
      <c r="AD36" s="26"/>
      <c r="AE36" s="26"/>
      <c r="AF36" s="26"/>
      <c r="AG36" s="26"/>
      <c r="AH36" s="26"/>
      <c r="AI36" s="26"/>
      <c r="AJ36" s="26"/>
      <c r="AK36" s="98"/>
      <c r="AL36" s="99"/>
      <c r="AM36" s="99"/>
      <c r="AN36" s="99"/>
      <c r="AO36" s="99"/>
      <c r="AP36" s="99"/>
      <c r="AQ36" s="99"/>
      <c r="AR36" s="99"/>
      <c r="AS36" s="99"/>
      <c r="AT36" s="99"/>
      <c r="AU36" s="100"/>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row>
    <row r="37" spans="1:120" ht="21" customHeight="1">
      <c r="A37" s="52" t="s">
        <v>56</v>
      </c>
      <c r="B37" s="93"/>
      <c r="C37" s="94"/>
      <c r="D37" s="94"/>
      <c r="E37" s="94"/>
      <c r="F37" s="94"/>
      <c r="G37" s="94"/>
      <c r="H37" s="94"/>
      <c r="I37" s="95"/>
      <c r="J37" s="53" t="s">
        <v>41</v>
      </c>
      <c r="K37" s="54"/>
      <c r="L37" s="96"/>
      <c r="M37" s="97"/>
      <c r="N37" s="26"/>
      <c r="O37" s="52" t="s">
        <v>56</v>
      </c>
      <c r="P37" s="93"/>
      <c r="Q37" s="94"/>
      <c r="R37" s="94"/>
      <c r="S37" s="94"/>
      <c r="T37" s="94"/>
      <c r="U37" s="94"/>
      <c r="V37" s="94"/>
      <c r="W37" s="95"/>
      <c r="X37" s="53" t="s">
        <v>42</v>
      </c>
      <c r="Y37" s="54"/>
      <c r="Z37" s="96"/>
      <c r="AA37" s="97"/>
      <c r="AB37" s="26"/>
      <c r="AC37" s="26"/>
      <c r="AD37" s="26"/>
      <c r="AE37" s="26"/>
      <c r="AF37" s="26"/>
      <c r="AG37" s="26"/>
      <c r="AH37" s="26"/>
      <c r="AI37" s="26"/>
      <c r="AJ37" s="26"/>
      <c r="AK37" s="104" t="s">
        <v>57</v>
      </c>
      <c r="AL37" s="102"/>
      <c r="AM37" s="102"/>
      <c r="AN37" s="102"/>
      <c r="AO37" s="102"/>
      <c r="AP37" s="102"/>
      <c r="AQ37" s="102"/>
      <c r="AR37" s="102"/>
      <c r="AS37" s="102"/>
      <c r="AT37" s="102"/>
      <c r="AU37" s="102"/>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row>
    <row r="38" spans="1:120" ht="21" customHeight="1" outlineLevel="1">
      <c r="A38" s="52" t="s">
        <v>58</v>
      </c>
      <c r="B38" s="93"/>
      <c r="C38" s="94"/>
      <c r="D38" s="94"/>
      <c r="E38" s="94"/>
      <c r="F38" s="94"/>
      <c r="G38" s="94"/>
      <c r="H38" s="94"/>
      <c r="I38" s="95"/>
      <c r="J38" s="53" t="s">
        <v>41</v>
      </c>
      <c r="K38" s="54"/>
      <c r="L38" s="96"/>
      <c r="M38" s="97"/>
      <c r="N38" s="26"/>
      <c r="O38" s="52" t="s">
        <v>58</v>
      </c>
      <c r="P38" s="93"/>
      <c r="Q38" s="94"/>
      <c r="R38" s="94"/>
      <c r="S38" s="94"/>
      <c r="T38" s="94"/>
      <c r="U38" s="94"/>
      <c r="V38" s="94"/>
      <c r="W38" s="95"/>
      <c r="X38" s="53" t="s">
        <v>42</v>
      </c>
      <c r="Y38" s="54"/>
      <c r="Z38" s="96"/>
      <c r="AA38" s="97"/>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row>
    <row r="39" spans="1:120" ht="21" customHeight="1" outlineLevel="1">
      <c r="A39" s="52" t="s">
        <v>59</v>
      </c>
      <c r="B39" s="93"/>
      <c r="C39" s="94"/>
      <c r="D39" s="94"/>
      <c r="E39" s="94"/>
      <c r="F39" s="94"/>
      <c r="G39" s="94"/>
      <c r="H39" s="94"/>
      <c r="I39" s="95"/>
      <c r="J39" s="53" t="s">
        <v>41</v>
      </c>
      <c r="K39" s="54"/>
      <c r="L39" s="96"/>
      <c r="M39" s="97"/>
      <c r="N39" s="26"/>
      <c r="O39" s="52" t="s">
        <v>59</v>
      </c>
      <c r="P39" s="93"/>
      <c r="Q39" s="94"/>
      <c r="R39" s="94"/>
      <c r="S39" s="94"/>
      <c r="T39" s="94"/>
      <c r="U39" s="94"/>
      <c r="V39" s="94"/>
      <c r="W39" s="95"/>
      <c r="X39" s="53" t="s">
        <v>42</v>
      </c>
      <c r="Y39" s="54"/>
      <c r="Z39" s="96"/>
      <c r="AA39" s="97"/>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row>
    <row r="40" spans="1:120" ht="21" customHeight="1" outlineLevel="1">
      <c r="A40" s="52" t="s">
        <v>60</v>
      </c>
      <c r="B40" s="93"/>
      <c r="C40" s="94"/>
      <c r="D40" s="94"/>
      <c r="E40" s="94"/>
      <c r="F40" s="94"/>
      <c r="G40" s="94"/>
      <c r="H40" s="94"/>
      <c r="I40" s="95"/>
      <c r="J40" s="53" t="s">
        <v>41</v>
      </c>
      <c r="K40" s="54"/>
      <c r="L40" s="96"/>
      <c r="M40" s="97"/>
      <c r="N40" s="26"/>
      <c r="O40" s="52" t="s">
        <v>60</v>
      </c>
      <c r="P40" s="93"/>
      <c r="Q40" s="94"/>
      <c r="R40" s="94"/>
      <c r="S40" s="94"/>
      <c r="T40" s="94"/>
      <c r="U40" s="94"/>
      <c r="V40" s="94"/>
      <c r="W40" s="95"/>
      <c r="X40" s="53" t="s">
        <v>42</v>
      </c>
      <c r="Y40" s="54"/>
      <c r="Z40" s="96"/>
      <c r="AA40" s="97"/>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row>
    <row r="41" spans="1:120" ht="21" customHeight="1" outlineLevel="1">
      <c r="A41" s="52" t="s">
        <v>61</v>
      </c>
      <c r="B41" s="93"/>
      <c r="C41" s="94"/>
      <c r="D41" s="94"/>
      <c r="E41" s="94"/>
      <c r="F41" s="94"/>
      <c r="G41" s="94"/>
      <c r="H41" s="94"/>
      <c r="I41" s="95"/>
      <c r="J41" s="53" t="s">
        <v>41</v>
      </c>
      <c r="K41" s="54"/>
      <c r="L41" s="96"/>
      <c r="M41" s="97"/>
      <c r="N41" s="26"/>
      <c r="O41" s="52" t="s">
        <v>61</v>
      </c>
      <c r="P41" s="93"/>
      <c r="Q41" s="94"/>
      <c r="R41" s="94"/>
      <c r="S41" s="94"/>
      <c r="T41" s="94"/>
      <c r="U41" s="94"/>
      <c r="V41" s="94"/>
      <c r="W41" s="95"/>
      <c r="X41" s="53" t="s">
        <v>42</v>
      </c>
      <c r="Y41" s="54"/>
      <c r="Z41" s="96"/>
      <c r="AA41" s="97"/>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row>
    <row r="42" spans="1:120" ht="21" customHeight="1" outlineLevel="1">
      <c r="A42" s="52" t="s">
        <v>62</v>
      </c>
      <c r="B42" s="93"/>
      <c r="C42" s="94"/>
      <c r="D42" s="94"/>
      <c r="E42" s="94"/>
      <c r="F42" s="94"/>
      <c r="G42" s="94"/>
      <c r="H42" s="94"/>
      <c r="I42" s="95"/>
      <c r="J42" s="53" t="s">
        <v>41</v>
      </c>
      <c r="K42" s="54"/>
      <c r="L42" s="96"/>
      <c r="M42" s="97"/>
      <c r="N42" s="26"/>
      <c r="O42" s="52" t="s">
        <v>62</v>
      </c>
      <c r="P42" s="93"/>
      <c r="Q42" s="94"/>
      <c r="R42" s="94"/>
      <c r="S42" s="94"/>
      <c r="T42" s="94"/>
      <c r="U42" s="94"/>
      <c r="V42" s="94"/>
      <c r="W42" s="95"/>
      <c r="X42" s="53" t="s">
        <v>42</v>
      </c>
      <c r="Y42" s="54"/>
      <c r="Z42" s="96"/>
      <c r="AA42" s="97"/>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row>
    <row r="43" spans="1:120" ht="21" customHeight="1" outlineLevel="1">
      <c r="A43" s="52" t="s">
        <v>63</v>
      </c>
      <c r="B43" s="93"/>
      <c r="C43" s="94"/>
      <c r="D43" s="94"/>
      <c r="E43" s="94"/>
      <c r="F43" s="94"/>
      <c r="G43" s="94"/>
      <c r="H43" s="94"/>
      <c r="I43" s="95"/>
      <c r="J43" s="53" t="s">
        <v>41</v>
      </c>
      <c r="K43" s="54"/>
      <c r="L43" s="96"/>
      <c r="M43" s="97"/>
      <c r="N43" s="26"/>
      <c r="O43" s="52" t="s">
        <v>63</v>
      </c>
      <c r="P43" s="93"/>
      <c r="Q43" s="94"/>
      <c r="R43" s="94"/>
      <c r="S43" s="94"/>
      <c r="T43" s="94"/>
      <c r="U43" s="94"/>
      <c r="V43" s="94"/>
      <c r="W43" s="95"/>
      <c r="X43" s="53" t="s">
        <v>42</v>
      </c>
      <c r="Y43" s="54"/>
      <c r="Z43" s="96"/>
      <c r="AA43" s="97"/>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row>
    <row r="44" spans="1:120" ht="21" customHeight="1" outlineLevel="1">
      <c r="A44" s="52" t="s">
        <v>64</v>
      </c>
      <c r="B44" s="93"/>
      <c r="C44" s="94"/>
      <c r="D44" s="94"/>
      <c r="E44" s="94"/>
      <c r="F44" s="94"/>
      <c r="G44" s="94"/>
      <c r="H44" s="94"/>
      <c r="I44" s="95"/>
      <c r="J44" s="53" t="s">
        <v>41</v>
      </c>
      <c r="K44" s="54"/>
      <c r="L44" s="96"/>
      <c r="M44" s="97"/>
      <c r="N44" s="26"/>
      <c r="O44" s="52" t="s">
        <v>64</v>
      </c>
      <c r="P44" s="93"/>
      <c r="Q44" s="94"/>
      <c r="R44" s="94"/>
      <c r="S44" s="94"/>
      <c r="T44" s="94"/>
      <c r="U44" s="94"/>
      <c r="V44" s="94"/>
      <c r="W44" s="95"/>
      <c r="X44" s="53" t="s">
        <v>42</v>
      </c>
      <c r="Y44" s="54"/>
      <c r="Z44" s="96"/>
      <c r="AA44" s="97"/>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row>
    <row r="45" spans="1:120" ht="21" customHeight="1" outlineLevel="1">
      <c r="A45" s="52" t="s">
        <v>65</v>
      </c>
      <c r="B45" s="93"/>
      <c r="C45" s="94"/>
      <c r="D45" s="94"/>
      <c r="E45" s="94"/>
      <c r="F45" s="94"/>
      <c r="G45" s="94"/>
      <c r="H45" s="94"/>
      <c r="I45" s="95"/>
      <c r="J45" s="53" t="s">
        <v>41</v>
      </c>
      <c r="K45" s="54"/>
      <c r="L45" s="96"/>
      <c r="M45" s="97"/>
      <c r="N45" s="26"/>
      <c r="O45" s="52" t="s">
        <v>65</v>
      </c>
      <c r="P45" s="93"/>
      <c r="Q45" s="94"/>
      <c r="R45" s="94"/>
      <c r="S45" s="94"/>
      <c r="T45" s="94"/>
      <c r="U45" s="94"/>
      <c r="V45" s="94"/>
      <c r="W45" s="95"/>
      <c r="X45" s="53" t="s">
        <v>42</v>
      </c>
      <c r="Y45" s="54"/>
      <c r="Z45" s="96"/>
      <c r="AA45" s="97"/>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row>
    <row r="46" spans="1:120" ht="21" customHeight="1" outlineLevel="1">
      <c r="A46" s="52" t="s">
        <v>66</v>
      </c>
      <c r="B46" s="93"/>
      <c r="C46" s="94"/>
      <c r="D46" s="94"/>
      <c r="E46" s="94"/>
      <c r="F46" s="94"/>
      <c r="G46" s="94"/>
      <c r="H46" s="94"/>
      <c r="I46" s="95"/>
      <c r="J46" s="53" t="s">
        <v>41</v>
      </c>
      <c r="K46" s="54"/>
      <c r="L46" s="96"/>
      <c r="M46" s="97"/>
      <c r="N46" s="26"/>
      <c r="O46" s="52" t="s">
        <v>66</v>
      </c>
      <c r="P46" s="93"/>
      <c r="Q46" s="94"/>
      <c r="R46" s="94"/>
      <c r="S46" s="94"/>
      <c r="T46" s="94"/>
      <c r="U46" s="94"/>
      <c r="V46" s="94"/>
      <c r="W46" s="95"/>
      <c r="X46" s="53" t="s">
        <v>42</v>
      </c>
      <c r="Y46" s="54"/>
      <c r="Z46" s="96"/>
      <c r="AA46" s="97"/>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row>
    <row r="47" spans="1:120" ht="13.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5"/>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row>
    <row r="48" spans="1:120" ht="13.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5"/>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row>
    <row r="49" spans="1:120" ht="13.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5"/>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row>
    <row r="50" spans="1:120" ht="13.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5"/>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row>
    <row r="51" spans="1:120" ht="13.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5"/>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row>
    <row r="52" spans="1:120" ht="13.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5"/>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row>
    <row r="53" spans="1:120" ht="13.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5"/>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row>
    <row r="54" spans="1:120" ht="13.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5"/>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row>
    <row r="55" spans="1:120" ht="13.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5"/>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row>
    <row r="56" spans="1:120" ht="13.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5"/>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row>
    <row r="57" spans="1:120" ht="13.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5"/>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row>
    <row r="58" spans="1:120" ht="13.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5"/>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row>
    <row r="59" spans="1:120" ht="13.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5"/>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row>
    <row r="60" spans="1:120"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5"/>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row>
    <row r="61" spans="1:120" ht="13.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5"/>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row>
    <row r="62" spans="1:120" ht="13.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5"/>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row>
    <row r="63" spans="1:120" ht="13.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5"/>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row>
    <row r="64" spans="1:120" ht="13.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5"/>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row>
    <row r="65" spans="1:120" ht="13.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5"/>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row>
    <row r="66" spans="1:120" ht="13.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5"/>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row>
    <row r="67" spans="1:120" ht="13.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5"/>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row>
    <row r="68" spans="1:120" ht="13.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5"/>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row>
    <row r="69" spans="1:120" ht="13.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5"/>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row>
    <row r="70" spans="1:120" ht="13.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5"/>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row>
    <row r="71" spans="1:120" ht="13.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5"/>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row>
    <row r="72" spans="1:120" ht="13.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5"/>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row>
    <row r="73" spans="1:120" ht="13.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5"/>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row>
    <row r="74" spans="1:120" ht="13.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5"/>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row>
    <row r="75" spans="1:120" ht="13.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5"/>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row>
    <row r="76" spans="1:120" ht="13.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5"/>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row>
    <row r="77" spans="1:120" ht="13.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5"/>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row>
    <row r="78" spans="1:120" ht="13.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5"/>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row>
    <row r="79" spans="1:120" ht="13.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5"/>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row>
    <row r="80" spans="1:120" ht="13.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5"/>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row>
    <row r="81" spans="1:120" ht="13.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5"/>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row>
    <row r="82" spans="1:120" ht="13.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5"/>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row>
    <row r="83" spans="1:120" ht="13.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5"/>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row>
    <row r="84" spans="1:120" ht="13.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5"/>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row>
    <row r="85" spans="1:120" ht="13.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5"/>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row>
    <row r="86" spans="1:120" ht="13.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5"/>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row>
    <row r="87" spans="1:120" ht="13.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5"/>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row>
    <row r="88" spans="1:120" ht="13.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5"/>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row>
    <row r="89" spans="1:120" ht="13.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5"/>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row>
    <row r="90" spans="1:120" ht="13.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5"/>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row>
    <row r="91" spans="1:120" ht="13.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5"/>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row>
    <row r="92" spans="1:120" ht="13.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5"/>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row>
    <row r="93" spans="1:120" ht="13.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5"/>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row>
    <row r="94" spans="1:120" ht="13.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5"/>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row>
    <row r="95" spans="1:120" ht="13.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5"/>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row>
    <row r="96" spans="1:120" ht="13.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5"/>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row>
    <row r="97" spans="1:120" ht="13.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5"/>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row>
    <row r="98" spans="1:120" ht="13.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5"/>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row>
    <row r="99" spans="1:120" ht="13.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5"/>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row>
    <row r="100" spans="1:120" ht="13.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5"/>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row>
    <row r="101" spans="1:120" ht="13.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5"/>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row>
    <row r="102" spans="1:120" ht="13.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5"/>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row>
    <row r="103" spans="1:120" ht="13.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5"/>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row>
    <row r="104" spans="1:120" ht="13.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5"/>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row>
    <row r="105" spans="1:120" ht="13.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5"/>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row>
    <row r="106" spans="1:120" ht="13.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5"/>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row>
    <row r="107" spans="1:120" ht="13.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5"/>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row>
    <row r="108" spans="1:120" ht="13.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5"/>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row>
    <row r="109" spans="1:120" ht="13.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5"/>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row>
    <row r="110" spans="1:120" ht="13.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5"/>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row>
    <row r="111" spans="1:120"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5"/>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row>
    <row r="112" spans="1:120" ht="13.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5"/>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row>
    <row r="113" spans="1:120" ht="13.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5"/>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row>
    <row r="114" spans="1:120" ht="13.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5"/>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row>
    <row r="115" spans="1:120" ht="13.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5"/>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row>
    <row r="116" spans="1:120" ht="13.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5"/>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row>
    <row r="117" spans="1:120" ht="13.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5"/>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row>
    <row r="118" spans="1:120" ht="13.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5"/>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row>
    <row r="119" spans="1:120" ht="13.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5"/>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row>
    <row r="120" spans="1:120" ht="13.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5"/>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row>
    <row r="121" spans="1:120" ht="13.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5"/>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row>
    <row r="122" spans="1:120" ht="13.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5"/>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row>
    <row r="123" spans="1:120" ht="13.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5"/>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row>
    <row r="124" spans="1:120" ht="13.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5"/>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row>
    <row r="125" spans="1:120" ht="13.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5"/>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row>
    <row r="126" spans="1:120" ht="13.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5"/>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row>
    <row r="127" spans="1:120" ht="13.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5"/>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row>
    <row r="128" spans="1:120" ht="13.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5"/>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row>
    <row r="129" spans="1:120" ht="13.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5"/>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row>
    <row r="130" spans="1:120" ht="13.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5"/>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row>
    <row r="131" spans="1:120" ht="13.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5"/>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row>
    <row r="132" spans="1:120" ht="13.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5"/>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row>
    <row r="133" spans="1:120" ht="13.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5"/>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row>
    <row r="134" spans="1:120" ht="13.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5"/>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row>
    <row r="135" spans="1:120" ht="13.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5"/>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row>
    <row r="136" spans="1:120" ht="13.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5"/>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row>
    <row r="137" spans="1:120" ht="13.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5"/>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row>
    <row r="138" spans="1:120" ht="13.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5"/>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row>
    <row r="139" spans="1:120" ht="13.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5"/>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row>
    <row r="140" spans="1:120" ht="13.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5"/>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row>
    <row r="141" spans="1:120" ht="13.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5"/>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row>
    <row r="142" spans="1:120" ht="13.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5"/>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row>
    <row r="143" spans="1:120" ht="13.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5"/>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row>
    <row r="144" spans="1:120" ht="13.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5"/>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row>
    <row r="145" spans="1:120" ht="13.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5"/>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row>
    <row r="146" spans="1:120" ht="13.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5"/>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row>
    <row r="147" spans="1:120"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5"/>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row>
    <row r="148" spans="1:120" ht="13.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5"/>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row>
    <row r="149" spans="1:120" ht="13.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5"/>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row>
    <row r="150" spans="1:120" ht="13.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5"/>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row>
    <row r="151" spans="1:120" ht="13.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5"/>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row>
    <row r="152" spans="1:120" ht="13.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5"/>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row>
    <row r="153" spans="1:120" ht="13.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5"/>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row>
    <row r="154" spans="1:120" ht="13.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5"/>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row>
    <row r="155" spans="1:120" ht="13.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5"/>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row>
    <row r="156" spans="1:120" ht="13.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5"/>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row>
    <row r="157" spans="1:120" ht="13.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5"/>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row>
    <row r="158" spans="1:120" ht="13.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5"/>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row>
    <row r="159" spans="1:120" ht="13.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5"/>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row>
    <row r="160" spans="1:120" ht="13.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5"/>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row>
    <row r="161" spans="1:120" ht="13.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5"/>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row>
    <row r="162" spans="1:120" ht="13.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5"/>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row>
    <row r="163" spans="1:120" ht="13.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5"/>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row>
    <row r="164" spans="1:120" ht="13.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5"/>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row>
    <row r="165" spans="1:120" ht="13.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5"/>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row>
    <row r="166" spans="1:120" ht="13.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5"/>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row>
    <row r="167" spans="1:120" ht="13.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5"/>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row>
    <row r="168" spans="1:120" ht="13.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5"/>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row>
    <row r="169" spans="1:120" ht="13.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5"/>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row>
    <row r="170" spans="1:120" ht="13.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5"/>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row>
    <row r="171" spans="1:120" ht="13.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5"/>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row>
    <row r="172" spans="1:120" ht="13.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5"/>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row>
    <row r="173" spans="1:120" ht="13.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5"/>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row>
    <row r="174" spans="1:120" ht="13.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5"/>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row>
    <row r="175" spans="1:120" ht="13.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5"/>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row>
    <row r="176" spans="1:120" ht="13.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5"/>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row>
    <row r="177" spans="1:120" ht="13.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5"/>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row>
    <row r="178" spans="1:120" ht="13.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5"/>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row>
    <row r="179" spans="1:120" ht="13.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5"/>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row>
    <row r="180" spans="1:120" ht="13.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5"/>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row>
    <row r="181" spans="1:120"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5"/>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row>
    <row r="182" spans="1:120" ht="13.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5"/>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row>
    <row r="183" spans="1:120" ht="13.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5"/>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row>
    <row r="184" spans="1:120" ht="13.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5"/>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row>
    <row r="185" spans="1:120" ht="13.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5"/>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row>
    <row r="186" spans="1:120" ht="13.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5"/>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row>
    <row r="187" spans="1:120" ht="13.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5"/>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row>
    <row r="188" spans="1:120" ht="13.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5"/>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row>
    <row r="189" spans="1:120" ht="13.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5"/>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row>
    <row r="190" spans="1:120" ht="13.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5"/>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row>
    <row r="191" spans="1:120" ht="13.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5"/>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row>
    <row r="192" spans="1:120" ht="13.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5"/>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row>
    <row r="193" spans="1:120" ht="13.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5"/>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row>
    <row r="194" spans="1:120" ht="13.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5"/>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row>
    <row r="195" spans="1:120" ht="13.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5"/>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row>
    <row r="196" spans="1:120" ht="13.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5"/>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row>
    <row r="197" spans="1:120" ht="13.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5"/>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row>
    <row r="198" spans="1:120" ht="13.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5"/>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row>
    <row r="199" spans="1:120" ht="13.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5"/>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row>
    <row r="200" spans="1:120" ht="13.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5"/>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row>
    <row r="201" spans="1:120" ht="13.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5"/>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row>
    <row r="202" spans="1:120" ht="13.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5"/>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row>
    <row r="203" spans="1:120" ht="13.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5"/>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row>
    <row r="204" spans="1:120" ht="13.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5"/>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row>
    <row r="205" spans="1:120" ht="13.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5"/>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row>
    <row r="206" spans="1:120" ht="13.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5"/>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row>
    <row r="207" spans="1:120" ht="13.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5"/>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row>
    <row r="208" spans="1:120" ht="13.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5"/>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row>
    <row r="209" spans="1:120" ht="13.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5"/>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row>
    <row r="210" spans="1:120" ht="13.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5"/>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row>
    <row r="211" spans="1:120" ht="13.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5"/>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row>
    <row r="212" spans="1:120" ht="13.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5"/>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row>
    <row r="213" spans="1:120" ht="13.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5"/>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row>
    <row r="214" spans="1:120" ht="13.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5"/>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row>
    <row r="215" spans="1:120" ht="13.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5"/>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row>
    <row r="216" spans="1:120" ht="13.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5"/>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row>
    <row r="217" spans="1:120" ht="13.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5"/>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row>
    <row r="218" spans="1:120" ht="13.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5"/>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row>
    <row r="219" spans="1:120" ht="13.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5"/>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row>
    <row r="220" spans="1:120" ht="13.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5"/>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row>
    <row r="221" spans="1:120" ht="13.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5"/>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row>
    <row r="222" spans="1:120" ht="13.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5"/>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row>
    <row r="223" spans="1:120" ht="13.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5"/>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row>
    <row r="224" spans="1:120" ht="13.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5"/>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row>
    <row r="225" spans="1:120" ht="13.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5"/>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row>
    <row r="226" spans="1:120" ht="13.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5"/>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row>
    <row r="227" spans="1:120" ht="13.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5"/>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row>
    <row r="228" spans="1:120" ht="13.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5"/>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row>
    <row r="229" spans="1:120" ht="13.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5"/>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row>
    <row r="230" spans="1:120" ht="13.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5"/>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row>
    <row r="231" spans="1:120" ht="13.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5"/>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row>
    <row r="232" spans="1:120" ht="13.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5"/>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row>
    <row r="233" spans="1:120" ht="13.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5"/>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row>
    <row r="234" spans="1:120" ht="13.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5"/>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row>
    <row r="235" spans="1:120" ht="13.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5"/>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row>
    <row r="236" spans="1:120" ht="13.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5"/>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row>
    <row r="237" spans="1:120" ht="13.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5"/>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row>
    <row r="238" spans="1:120" ht="13.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5"/>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row>
    <row r="239" spans="1:120" ht="13.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5"/>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row>
    <row r="240" spans="1:120" ht="13.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5"/>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row>
    <row r="241" spans="1:120" ht="13.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5"/>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row>
    <row r="242" spans="1:120" ht="13.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5"/>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row>
    <row r="243" spans="1:120" ht="13.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5"/>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row>
    <row r="244" spans="1:120" ht="13.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5"/>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row>
    <row r="245" spans="1:120" ht="13.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5"/>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row>
    <row r="246" spans="1:120" ht="13.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5"/>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row>
    <row r="247" spans="1:120" ht="13.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5"/>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row>
    <row r="248" spans="1:120" ht="13.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5"/>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row>
    <row r="249" spans="1:120" ht="13.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5"/>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row>
    <row r="250" spans="1:120" ht="13.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5"/>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row>
    <row r="251" spans="1:120" ht="13.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5"/>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row>
    <row r="252" spans="1:120" ht="13.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5"/>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row>
    <row r="253" spans="1:120" ht="13.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5"/>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row>
    <row r="254" spans="1:120" ht="13.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5"/>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row>
    <row r="255" spans="1:120" ht="13.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5"/>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row>
    <row r="256" spans="1:120" ht="13.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5"/>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row>
    <row r="257" spans="1:120" ht="13.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5"/>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row>
    <row r="258" spans="1:120" ht="13.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5"/>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row>
    <row r="259" spans="1:120" ht="13.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5"/>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row>
    <row r="260" spans="1:120" ht="13.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5"/>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row>
    <row r="261" spans="1:120" ht="13.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5"/>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row>
    <row r="262" spans="1:120" ht="13.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5"/>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row>
    <row r="263" spans="1:120" ht="13.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5"/>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row>
    <row r="264" spans="1:120" ht="13.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5"/>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row>
    <row r="265" spans="1:120" ht="13.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5"/>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row>
    <row r="266" spans="1:120" ht="13.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5"/>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row>
    <row r="267" spans="1:120" ht="13.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5"/>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row>
    <row r="268" spans="1:120" ht="13.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5"/>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row>
    <row r="269" spans="1:120" ht="13.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5"/>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row>
    <row r="270" spans="1:120" ht="13.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5"/>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row>
    <row r="271" spans="1:120" ht="13.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5"/>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row>
    <row r="272" spans="1:120" ht="13.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5"/>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row>
    <row r="273" spans="1:120" ht="13.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5"/>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row>
    <row r="274" spans="1:120" ht="13.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5"/>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row>
    <row r="275" spans="1:120" ht="13.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5"/>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row>
    <row r="276" spans="1:120" ht="13.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5"/>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row>
    <row r="277" spans="1:120" ht="13.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5"/>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row>
    <row r="278" spans="1:120" ht="13.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5"/>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row>
    <row r="279" spans="1:120" ht="13.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5"/>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row>
    <row r="280" spans="1:120" ht="13.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5"/>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row>
    <row r="281" spans="1:120" ht="13.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5"/>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row>
    <row r="282" spans="1:120" ht="13.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5"/>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row>
    <row r="283" spans="1:120" ht="13.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5"/>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row>
    <row r="284" spans="1:120" ht="13.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5"/>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row>
    <row r="285" spans="1:120" ht="13.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5"/>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row>
    <row r="286" spans="1:120" ht="13.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5"/>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row>
    <row r="287" spans="1:120" ht="13.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5"/>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row>
    <row r="288" spans="1:120" ht="13.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5"/>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row>
    <row r="289" spans="1:120" ht="13.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5"/>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row>
    <row r="290" spans="1:120" ht="13.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5"/>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row>
    <row r="291" spans="1:120" ht="13.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5"/>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row>
    <row r="292" spans="1:120" ht="13.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5"/>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row>
    <row r="293" spans="1:120" ht="13.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5"/>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row>
    <row r="294" spans="1:120" ht="13.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5"/>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row>
    <row r="295" spans="1:120" ht="13.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5"/>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row>
    <row r="296" spans="1:120" ht="13.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5"/>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row>
    <row r="297" spans="1:120" ht="13.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5"/>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row>
    <row r="298" spans="1:120" ht="13.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5"/>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row>
    <row r="299" spans="1:120" ht="13.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5"/>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row>
    <row r="300" spans="1:120" ht="13.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5"/>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row>
    <row r="301" spans="1:120" ht="13.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5"/>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row>
    <row r="302" spans="1:120" ht="13.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5"/>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row>
    <row r="303" spans="1:120" ht="13.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5"/>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row>
    <row r="304" spans="1:120" ht="13.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5"/>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row>
    <row r="305" spans="1:120" ht="13.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5"/>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row>
    <row r="306" spans="1:120" ht="13.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5"/>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row>
    <row r="307" spans="1:120" ht="13.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5"/>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row>
    <row r="308" spans="1:120" ht="13.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5"/>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row>
    <row r="309" spans="1:120" ht="13.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5"/>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row>
    <row r="310" spans="1:120" ht="13.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5"/>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row>
    <row r="311" spans="1:120" ht="13.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5"/>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row>
    <row r="312" spans="1:120" ht="13.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5"/>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row>
    <row r="313" spans="1:120" ht="13.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5"/>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row>
    <row r="314" spans="1:120" ht="13.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5"/>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row>
    <row r="315" spans="1:120" ht="13.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5"/>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row>
    <row r="316" spans="1:120" ht="13.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5"/>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row>
    <row r="317" spans="1:120" ht="13.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5"/>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row>
    <row r="318" spans="1:120" ht="13.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5"/>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row>
    <row r="319" spans="1:120" ht="13.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5"/>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row>
    <row r="320" spans="1:120" ht="13.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5"/>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row>
    <row r="321" spans="1:120" ht="13.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5"/>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row>
    <row r="322" spans="1:120" ht="13.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5"/>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row>
    <row r="323" spans="1:120" ht="13.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5"/>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row>
    <row r="324" spans="1:120" ht="13.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5"/>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row>
    <row r="325" spans="1:120" ht="13.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5"/>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row>
    <row r="326" spans="1:120" ht="13.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5"/>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row>
    <row r="327" spans="1:120" ht="13.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5"/>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row>
    <row r="328" spans="1:120" ht="13.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5"/>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row>
    <row r="329" spans="1:120" ht="13.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5"/>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row>
    <row r="330" spans="1:120" ht="13.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5"/>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row>
    <row r="331" spans="1:120" ht="13.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5"/>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row>
    <row r="332" spans="1:120" ht="13.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5"/>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row>
    <row r="333" spans="1:120" ht="13.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5"/>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row>
    <row r="334" spans="1:120" ht="13.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5"/>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row>
    <row r="335" spans="1:120" ht="13.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5"/>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row>
    <row r="336" spans="1:120" ht="13.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5"/>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row>
    <row r="337" spans="1:120" ht="13.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5"/>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row>
    <row r="338" spans="1:120" ht="13.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5"/>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row>
    <row r="339" spans="1:120" ht="13.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5"/>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row>
    <row r="340" spans="1:120" ht="13.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5"/>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row>
    <row r="341" spans="1:120" ht="13.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5"/>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row>
    <row r="342" spans="1:120" ht="13.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5"/>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row>
    <row r="343" spans="1:120" ht="13.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5"/>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row>
    <row r="344" spans="1:120" ht="13.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5"/>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row>
    <row r="345" spans="1:120" ht="13.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5"/>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row>
    <row r="346" spans="1:120" ht="13.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5"/>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row>
    <row r="347" spans="1:120" ht="13.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5"/>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row>
    <row r="348" spans="1:120" ht="13.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5"/>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row>
    <row r="349" spans="1:120" ht="13.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5"/>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row>
    <row r="350" spans="1:120" ht="13.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5"/>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row>
    <row r="351" spans="1:120" ht="13.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5"/>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row>
    <row r="352" spans="1:120" ht="13.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5"/>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row>
    <row r="353" spans="1:120" ht="13.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5"/>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row>
    <row r="354" spans="1:120" ht="13.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5"/>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row>
    <row r="355" spans="1:120" ht="13.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5"/>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row>
    <row r="356" spans="1:120" ht="13.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5"/>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row>
    <row r="357" spans="1:120" ht="13.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5"/>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row>
    <row r="358" spans="1:120" ht="13.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5"/>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row>
    <row r="359" spans="1:120" ht="13.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5"/>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row>
    <row r="360" spans="1:120" ht="13.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5"/>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row>
    <row r="361" spans="1:120" ht="13.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5"/>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row>
    <row r="362" spans="1:120" ht="13.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5"/>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row>
    <row r="363" spans="1:120" ht="13.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5"/>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row>
    <row r="364" spans="1:120" ht="13.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5"/>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row>
    <row r="365" spans="1:120" ht="13.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5"/>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row>
    <row r="366" spans="1:120" ht="13.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5"/>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row>
    <row r="367" spans="1:120" ht="13.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5"/>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row>
    <row r="368" spans="1:120" ht="13.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5"/>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row>
    <row r="369" spans="1:120" ht="13.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5"/>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row>
    <row r="370" spans="1:120" ht="13.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5"/>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row>
    <row r="371" spans="1:120" ht="13.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5"/>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row>
    <row r="372" spans="1:120" ht="13.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5"/>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row>
    <row r="373" spans="1:120" ht="13.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5"/>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row>
    <row r="374" spans="1:120" ht="13.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5"/>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row>
    <row r="375" spans="1:120" ht="13.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5"/>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row>
    <row r="376" spans="1:120" ht="13.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5"/>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row>
    <row r="377" spans="1:120" ht="13.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5"/>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row>
    <row r="378" spans="1:120" ht="13.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5"/>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row>
    <row r="379" spans="1:120" ht="13.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5"/>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row>
    <row r="380" spans="1:120" ht="13.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5"/>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row>
    <row r="381" spans="1:120" ht="13.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5"/>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row>
    <row r="382" spans="1:120" ht="13.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5"/>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row>
    <row r="383" spans="1:120" ht="13.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5"/>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row>
    <row r="384" spans="1:120" ht="13.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5"/>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row>
    <row r="385" spans="1:120" ht="13.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5"/>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row>
    <row r="386" spans="1:120" ht="13.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5"/>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row>
    <row r="387" spans="1:120" ht="13.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5"/>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row>
    <row r="388" spans="1:120" ht="13.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5"/>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row>
    <row r="389" spans="1:120" ht="13.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5"/>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row>
    <row r="390" spans="1:120" ht="13.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5"/>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row>
    <row r="391" spans="1:120" ht="13.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5"/>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row>
    <row r="392" spans="1:120" ht="13.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5"/>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row>
    <row r="393" spans="1:120" ht="13.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5"/>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row>
    <row r="394" spans="1:120" ht="13.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5"/>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row>
    <row r="395" spans="1:120" ht="13.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5"/>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row>
    <row r="396" spans="1:120" ht="13.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5"/>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row>
    <row r="397" spans="1:120" ht="13.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5"/>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row>
    <row r="398" spans="1:120" ht="13.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5"/>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row>
    <row r="399" spans="1:120" ht="13.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5"/>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row>
    <row r="400" spans="1:120" ht="13.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5"/>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row>
    <row r="401" spans="1:120" ht="13.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5"/>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row>
    <row r="402" spans="1:120" ht="13.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5"/>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row>
    <row r="403" spans="1:120" ht="13.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5"/>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row>
    <row r="404" spans="1:120" ht="13.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5"/>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row>
    <row r="405" spans="1:120" ht="13.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5"/>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row>
    <row r="406" spans="1:120" ht="13.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5"/>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row>
    <row r="407" spans="1:120" ht="13.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5"/>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row>
    <row r="408" spans="1:120" ht="13.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5"/>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row>
    <row r="409" spans="1:120" ht="13.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5"/>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row>
    <row r="410" spans="1:120" ht="13.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5"/>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row>
    <row r="411" spans="1:120" ht="13.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5"/>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row>
    <row r="412" spans="1:120" ht="13.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5"/>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row>
    <row r="413" spans="1:120" ht="13.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5"/>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row>
    <row r="414" spans="1:120" ht="13.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5"/>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row>
    <row r="415" spans="1:120" ht="13.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5"/>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row>
    <row r="416" spans="1:120" ht="13.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5"/>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row>
    <row r="417" spans="1:120" ht="13.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5"/>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row>
    <row r="418" spans="1:120" ht="13.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5"/>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row>
    <row r="419" spans="1:120" ht="13.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5"/>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row>
    <row r="420" spans="1:120" ht="13.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5"/>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row>
    <row r="421" spans="1:120" ht="13.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5"/>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row>
    <row r="422" spans="1:120" ht="13.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5"/>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row>
    <row r="423" spans="1:120" ht="13.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5"/>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row>
    <row r="424" spans="1:120" ht="13.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5"/>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row>
    <row r="425" spans="1:120" ht="13.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5"/>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row>
    <row r="426" spans="1:120" ht="13.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5"/>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row>
    <row r="427" spans="1:120" ht="13.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5"/>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row>
    <row r="428" spans="1:120" ht="13.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5"/>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row>
    <row r="429" spans="1:120" ht="13.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5"/>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row>
    <row r="430" spans="1:120" ht="13.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5"/>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row>
    <row r="431" spans="1:120" ht="13.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5"/>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row>
    <row r="432" spans="1:120" ht="13.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5"/>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row>
    <row r="433" spans="1:120" ht="13.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5"/>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row>
    <row r="434" spans="1:120" ht="13.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5"/>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row>
    <row r="435" spans="1:120" ht="13.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5"/>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row>
    <row r="436" spans="1:120" ht="13.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5"/>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row>
    <row r="437" spans="1:120" ht="13.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5"/>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row>
    <row r="438" spans="1:120" ht="13.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5"/>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row>
    <row r="439" spans="1:120" ht="13.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5"/>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row>
    <row r="440" spans="1:120" ht="13.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5"/>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row>
    <row r="441" spans="1:120" ht="13.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5"/>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row>
    <row r="442" spans="1:120" ht="13.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5"/>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row>
    <row r="443" spans="1:120" ht="13.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5"/>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row>
    <row r="444" spans="1:120" ht="13.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5"/>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row>
    <row r="445" spans="1:120" ht="13.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5"/>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row>
    <row r="446" spans="1:120" ht="13.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5"/>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row>
    <row r="447" spans="1:120" ht="13.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5"/>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row>
    <row r="448" spans="1:120" ht="13.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5"/>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row>
    <row r="449" spans="1:120" ht="13.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5"/>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row>
    <row r="450" spans="1:120" ht="13.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5"/>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row>
    <row r="451" spans="1:120" ht="13.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5"/>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row>
    <row r="452" spans="1:120" ht="13.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5"/>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row>
    <row r="453" spans="1:120" ht="13.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5"/>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row>
    <row r="454" spans="1:120" ht="13.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5"/>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row>
    <row r="455" spans="1:120" ht="13.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5"/>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row>
    <row r="456" spans="1:120" ht="13.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5"/>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row>
    <row r="457" spans="1:120" ht="13.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5"/>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row>
    <row r="458" spans="1:120" ht="13.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5"/>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row>
    <row r="459" spans="1:120" ht="13.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5"/>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row>
    <row r="460" spans="1:120" ht="13.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5"/>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row>
    <row r="461" spans="1:120" ht="13.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5"/>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row>
    <row r="462" spans="1:120" ht="13.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5"/>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row>
    <row r="463" spans="1:120" ht="13.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5"/>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row>
    <row r="464" spans="1:120" ht="13.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5"/>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row>
    <row r="465" spans="1:120" ht="13.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5"/>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row>
    <row r="466" spans="1:120" ht="13.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5"/>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row>
    <row r="467" spans="1:120" ht="13.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5"/>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row>
    <row r="468" spans="1:120" ht="13.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5"/>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row>
    <row r="469" spans="1:120" ht="13.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5"/>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row>
    <row r="470" spans="1:120" ht="13.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5"/>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row>
    <row r="471" spans="1:120" ht="13.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5"/>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row>
    <row r="472" spans="1:120" ht="13.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5"/>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row>
    <row r="473" spans="1:120" ht="13.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5"/>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row>
    <row r="474" spans="1:120" ht="13.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5"/>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row>
    <row r="475" spans="1:120" ht="13.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5"/>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row>
    <row r="476" spans="1:120" ht="13.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5"/>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row>
    <row r="477" spans="1:120" ht="13.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5"/>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row>
    <row r="478" spans="1:120" ht="13.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5"/>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row>
    <row r="479" spans="1:120" ht="13.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5"/>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row>
    <row r="480" spans="1:120" ht="13.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5"/>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row>
    <row r="481" spans="1:120" ht="13.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5"/>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row>
    <row r="482" spans="1:120" ht="13.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5"/>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row>
    <row r="483" spans="1:120" ht="13.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5"/>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row>
    <row r="484" spans="1:120" ht="13.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5"/>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row>
    <row r="485" spans="1:120" ht="13.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5"/>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row>
    <row r="486" spans="1:120" ht="13.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5"/>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row>
    <row r="487" spans="1:120" ht="13.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5"/>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row>
    <row r="488" spans="1:120" ht="13.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5"/>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row>
    <row r="489" spans="1:120" ht="13.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5"/>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row>
    <row r="490" spans="1:120" ht="13.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5"/>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row>
    <row r="491" spans="1:120" ht="13.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5"/>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row>
    <row r="492" spans="1:120" ht="13.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5"/>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row>
    <row r="493" spans="1:120" ht="13.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5"/>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row>
    <row r="494" spans="1:120" ht="13.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5"/>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row>
    <row r="495" spans="1:120" ht="13.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5"/>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row>
    <row r="496" spans="1:120" ht="13.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5"/>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row>
    <row r="497" spans="1:120" ht="13.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5"/>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row>
    <row r="498" spans="1:120" ht="13.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5"/>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row>
    <row r="499" spans="1:120" ht="13.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5"/>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row>
    <row r="500" spans="1:120" ht="13.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5"/>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row>
    <row r="501" spans="1:120" ht="13.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5"/>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row>
    <row r="502" spans="1:120" ht="13.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5"/>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row>
    <row r="503" spans="1:120" ht="13.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5"/>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row>
    <row r="504" spans="1:120" ht="13.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5"/>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row>
    <row r="505" spans="1:120" ht="13.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5"/>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row>
    <row r="506" spans="1:120" ht="13.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5"/>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row>
    <row r="507" spans="1:120" ht="13.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5"/>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row>
    <row r="508" spans="1:120" ht="13.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5"/>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row>
    <row r="509" spans="1:120" ht="13.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5"/>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row>
    <row r="510" spans="1:120" ht="13.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5"/>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row>
    <row r="511" spans="1:120" ht="13.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5"/>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row>
    <row r="512" spans="1:120" ht="13.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5"/>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row>
    <row r="513" spans="1:120" ht="13.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5"/>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row>
    <row r="514" spans="1:120" ht="13.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5"/>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row>
    <row r="515" spans="1:120" ht="13.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5"/>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row>
    <row r="516" spans="1:120" ht="13.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5"/>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row>
    <row r="517" spans="1:120" ht="13.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5"/>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row>
    <row r="518" spans="1:120" ht="13.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5"/>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row>
    <row r="519" spans="1:120" ht="13.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5"/>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row>
    <row r="520" spans="1:120" ht="13.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5"/>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row>
    <row r="521" spans="1:120" ht="13.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5"/>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row>
    <row r="522" spans="1:120" ht="13.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5"/>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row>
    <row r="523" spans="1:120" ht="13.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5"/>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row>
    <row r="524" spans="1:120" ht="13.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5"/>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row>
    <row r="525" spans="1:120" ht="13.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5"/>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row>
    <row r="526" spans="1:120" ht="13.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5"/>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row>
    <row r="527" spans="1:120" ht="13.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5"/>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row>
    <row r="528" spans="1:120" ht="13.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5"/>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row>
    <row r="529" spans="1:120" ht="13.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5"/>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row>
    <row r="530" spans="1:120" ht="13.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5"/>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row>
    <row r="531" spans="1:120" ht="13.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5"/>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row>
    <row r="532" spans="1:120" ht="13.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5"/>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row>
    <row r="533" spans="1:120" ht="13.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5"/>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row>
    <row r="534" spans="1:120" ht="13.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5"/>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row>
    <row r="535" spans="1:120" ht="13.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5"/>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row>
    <row r="536" spans="1:120" ht="13.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5"/>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row>
    <row r="537" spans="1:120" ht="13.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5"/>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row>
    <row r="538" spans="1:120" ht="13.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5"/>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row>
    <row r="539" spans="1:120" ht="13.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5"/>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row>
    <row r="540" spans="1:120" ht="13.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5"/>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row>
    <row r="541" spans="1:120" ht="13.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5"/>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row>
    <row r="542" spans="1:120" ht="13.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5"/>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row>
    <row r="543" spans="1:120" ht="13.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5"/>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row>
    <row r="544" spans="1:120" ht="13.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5"/>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row>
    <row r="545" spans="1:120" ht="13.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5"/>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row>
    <row r="546" spans="1:120" ht="13.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5"/>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row>
    <row r="547" spans="1:120" ht="13.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5"/>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row>
    <row r="548" spans="1:120" ht="13.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5"/>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row>
    <row r="549" spans="1:120" ht="13.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5"/>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row>
    <row r="550" spans="1:120" ht="13.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5"/>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row>
    <row r="551" spans="1:120" ht="13.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5"/>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row>
    <row r="552" spans="1:120" ht="13.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5"/>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row>
    <row r="553" spans="1:120" ht="13.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5"/>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row>
    <row r="554" spans="1:120" ht="13.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5"/>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row>
    <row r="555" spans="1:120" ht="13.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5"/>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row>
    <row r="556" spans="1:120" ht="13.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5"/>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row>
    <row r="557" spans="1:120" ht="13.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5"/>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row>
    <row r="558" spans="1:120" ht="13.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5"/>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c r="CE558" s="26"/>
      <c r="CF558" s="26"/>
      <c r="CG558" s="26"/>
      <c r="CH558" s="26"/>
      <c r="CI558" s="26"/>
      <c r="CJ558" s="26"/>
      <c r="CK558" s="26"/>
      <c r="CL558" s="26"/>
      <c r="CM558" s="26"/>
      <c r="CN558" s="26"/>
      <c r="CO558" s="26"/>
      <c r="CP558" s="26"/>
      <c r="CQ558" s="26"/>
      <c r="CR558" s="26"/>
      <c r="CS558" s="26"/>
      <c r="CT558" s="26"/>
      <c r="CU558" s="26"/>
      <c r="CV558" s="26"/>
      <c r="CW558" s="26"/>
      <c r="CX558" s="26"/>
      <c r="CY558" s="26"/>
      <c r="CZ558" s="26"/>
      <c r="DA558" s="26"/>
      <c r="DB558" s="26"/>
      <c r="DC558" s="26"/>
      <c r="DD558" s="26"/>
      <c r="DE558" s="26"/>
      <c r="DF558" s="26"/>
      <c r="DG558" s="26"/>
      <c r="DH558" s="26"/>
      <c r="DI558" s="26"/>
      <c r="DJ558" s="26"/>
      <c r="DK558" s="26"/>
      <c r="DL558" s="26"/>
      <c r="DM558" s="26"/>
      <c r="DN558" s="26"/>
      <c r="DO558" s="26"/>
      <c r="DP558" s="26"/>
    </row>
    <row r="559" spans="1:120" ht="13.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5"/>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row>
    <row r="560" spans="1:120" ht="13.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5"/>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row>
    <row r="561" spans="1:120" ht="13.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5"/>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row>
    <row r="562" spans="1:120" ht="13.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5"/>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row>
    <row r="563" spans="1:120" ht="13.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5"/>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row>
    <row r="564" spans="1:120" ht="13.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5"/>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row>
    <row r="565" spans="1:120" ht="13.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5"/>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row>
    <row r="566" spans="1:120" ht="13.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5"/>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row>
    <row r="567" spans="1:120" ht="13.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5"/>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row>
    <row r="568" spans="1:120" ht="13.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5"/>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row>
    <row r="569" spans="1:120" ht="13.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5"/>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row>
    <row r="570" spans="1:120" ht="13.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5"/>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row>
    <row r="571" spans="1:120" ht="13.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5"/>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row>
    <row r="572" spans="1:120" ht="13.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5"/>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row>
    <row r="573" spans="1:120" ht="13.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5"/>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row>
    <row r="574" spans="1:120" ht="13.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5"/>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row>
    <row r="575" spans="1:120" ht="13.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5"/>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row>
    <row r="576" spans="1:120" ht="13.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5"/>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row>
    <row r="577" spans="1:120" ht="13.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5"/>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row>
    <row r="578" spans="1:120" ht="13.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5"/>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row>
    <row r="579" spans="1:120" ht="13.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5"/>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row>
    <row r="580" spans="1:120" ht="13.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5"/>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row>
    <row r="581" spans="1:120" ht="13.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5"/>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row>
    <row r="582" spans="1:120" ht="13.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5"/>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row>
    <row r="583" spans="1:120" ht="13.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5"/>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row>
    <row r="584" spans="1:120" ht="13.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5"/>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row>
    <row r="585" spans="1:120" ht="13.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5"/>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row>
    <row r="586" spans="1:120" ht="13.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5"/>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row>
    <row r="587" spans="1:120" ht="13.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5"/>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row>
    <row r="588" spans="1:120" ht="13.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5"/>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row>
    <row r="589" spans="1:120" ht="13.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5"/>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row>
    <row r="590" spans="1:120" ht="13.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5"/>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c r="CE590" s="26"/>
      <c r="CF590" s="26"/>
      <c r="CG590" s="26"/>
      <c r="CH590" s="26"/>
      <c r="CI590" s="26"/>
      <c r="CJ590" s="26"/>
      <c r="CK590" s="26"/>
      <c r="CL590" s="26"/>
      <c r="CM590" s="26"/>
      <c r="CN590" s="26"/>
      <c r="CO590" s="26"/>
      <c r="CP590" s="26"/>
      <c r="CQ590" s="26"/>
      <c r="CR590" s="26"/>
      <c r="CS590" s="26"/>
      <c r="CT590" s="26"/>
      <c r="CU590" s="26"/>
      <c r="CV590" s="26"/>
      <c r="CW590" s="26"/>
      <c r="CX590" s="26"/>
      <c r="CY590" s="26"/>
      <c r="CZ590" s="26"/>
      <c r="DA590" s="26"/>
      <c r="DB590" s="26"/>
      <c r="DC590" s="26"/>
      <c r="DD590" s="26"/>
      <c r="DE590" s="26"/>
      <c r="DF590" s="26"/>
      <c r="DG590" s="26"/>
      <c r="DH590" s="26"/>
      <c r="DI590" s="26"/>
      <c r="DJ590" s="26"/>
      <c r="DK590" s="26"/>
      <c r="DL590" s="26"/>
      <c r="DM590" s="26"/>
      <c r="DN590" s="26"/>
      <c r="DO590" s="26"/>
      <c r="DP590" s="26"/>
    </row>
    <row r="591" spans="1:120" ht="13.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5"/>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row>
    <row r="592" spans="1:120" ht="13.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5"/>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row>
    <row r="593" spans="1:120" ht="13.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5"/>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row>
    <row r="594" spans="1:120" ht="13.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5"/>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row>
    <row r="595" spans="1:120" ht="13.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5"/>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row>
    <row r="596" spans="1:120" ht="13.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5"/>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row>
    <row r="597" spans="1:120" ht="13.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5"/>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row>
    <row r="598" spans="1:120" ht="13.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5"/>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row>
    <row r="599" spans="1:120" ht="13.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5"/>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row>
    <row r="600" spans="1:120" ht="13.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5"/>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row>
    <row r="601" spans="1:120" ht="13.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5"/>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row>
    <row r="602" spans="1:120" ht="13.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5"/>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row>
    <row r="603" spans="1:120" ht="13.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5"/>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row>
    <row r="604" spans="1:120" ht="13.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5"/>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row>
    <row r="605" spans="1:120" ht="13.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5"/>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row>
    <row r="606" spans="1:120" ht="13.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5"/>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row>
    <row r="607" spans="1:120" ht="13.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5"/>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row>
    <row r="608" spans="1:120" ht="13.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5"/>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row>
    <row r="609" spans="1:120" ht="13.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5"/>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row>
    <row r="610" spans="1:120" ht="13.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5"/>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row>
    <row r="611" spans="1:120" ht="13.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5"/>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row>
    <row r="612" spans="1:120" ht="13.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5"/>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row>
    <row r="613" spans="1:120" ht="13.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5"/>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row>
    <row r="614" spans="1:120" ht="13.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5"/>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row>
    <row r="615" spans="1:120" ht="13.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5"/>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row>
    <row r="616" spans="1:120" ht="13.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5"/>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row>
    <row r="617" spans="1:120" ht="13.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5"/>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row>
    <row r="618" spans="1:120" ht="13.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5"/>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row>
    <row r="619" spans="1:120" ht="13.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5"/>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row>
    <row r="620" spans="1:120" ht="13.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5"/>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row>
    <row r="621" spans="1:120" ht="13.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5"/>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row>
    <row r="622" spans="1:120" ht="13.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5"/>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row>
    <row r="623" spans="1:120" ht="13.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5"/>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row>
    <row r="624" spans="1:120" ht="13.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5"/>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row>
    <row r="625" spans="1:120" ht="13.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5"/>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row>
    <row r="626" spans="1:120" ht="13.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5"/>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row>
    <row r="627" spans="1:120" ht="13.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5"/>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row>
    <row r="628" spans="1:120" ht="13.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5"/>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row>
    <row r="629" spans="1:120" ht="13.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5"/>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row>
    <row r="630" spans="1:120" ht="13.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5"/>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row>
    <row r="631" spans="1:120" ht="13.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5"/>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row>
    <row r="632" spans="1:120" ht="13.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5"/>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row>
    <row r="633" spans="1:120" ht="13.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5"/>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row>
    <row r="634" spans="1:120" ht="13.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5"/>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row>
    <row r="635" spans="1:120" ht="13.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5"/>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row>
    <row r="636" spans="1:120" ht="13.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5"/>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row>
    <row r="637" spans="1:120" ht="13.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5"/>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row>
    <row r="638" spans="1:120" ht="13.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5"/>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row>
    <row r="639" spans="1:120" ht="13.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5"/>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row>
    <row r="640" spans="1:120" ht="13.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5"/>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row>
    <row r="641" spans="1:120" ht="13.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5"/>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row>
    <row r="642" spans="1:120" ht="13.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5"/>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row>
    <row r="643" spans="1:120" ht="13.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5"/>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row>
    <row r="644" spans="1:120" ht="13.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5"/>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row>
    <row r="645" spans="1:120" ht="13.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5"/>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row>
    <row r="646" spans="1:120" ht="13.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5"/>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row>
    <row r="647" spans="1:120" ht="13.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5"/>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row>
    <row r="648" spans="1:120" ht="13.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5"/>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row>
    <row r="649" spans="1:120" ht="13.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5"/>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row>
    <row r="650" spans="1:120" ht="13.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5"/>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row>
    <row r="651" spans="1:120" ht="13.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5"/>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row>
    <row r="652" spans="1:120" ht="13.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5"/>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row>
    <row r="653" spans="1:120" ht="13.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5"/>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row>
    <row r="654" spans="1:120" ht="13.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5"/>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row>
    <row r="655" spans="1:120" ht="13.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5"/>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row>
    <row r="656" spans="1:120" ht="13.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5"/>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row>
    <row r="657" spans="1:120" ht="13.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5"/>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row>
    <row r="658" spans="1:120" ht="13.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5"/>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row>
    <row r="659" spans="1:120" ht="13.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5"/>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row>
    <row r="660" spans="1:120" ht="13.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5"/>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row>
    <row r="661" spans="1:120" ht="13.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5"/>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row>
    <row r="662" spans="1:120" ht="13.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5"/>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row>
    <row r="663" spans="1:120" ht="13.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5"/>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row>
    <row r="664" spans="1:120" ht="13.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5"/>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row>
    <row r="665" spans="1:120" ht="13.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5"/>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row>
    <row r="666" spans="1:120" ht="13.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5"/>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row>
    <row r="667" spans="1:120" ht="13.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5"/>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row>
    <row r="668" spans="1:120" ht="13.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5"/>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row>
    <row r="669" spans="1:120" ht="13.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5"/>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row>
    <row r="670" spans="1:120" ht="13.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5"/>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row>
    <row r="671" spans="1:120" ht="13.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5"/>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row>
    <row r="672" spans="1:120" ht="13.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5"/>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row>
    <row r="673" spans="1:120" ht="13.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5"/>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row>
    <row r="674" spans="1:120" ht="13.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5"/>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row>
    <row r="675" spans="1:120" ht="13.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5"/>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row>
    <row r="676" spans="1:120" ht="13.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5"/>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row>
    <row r="677" spans="1:120" ht="13.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5"/>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row>
    <row r="678" spans="1:120" ht="13.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5"/>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row>
    <row r="679" spans="1:120" ht="13.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5"/>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row>
    <row r="680" spans="1:120" ht="13.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5"/>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row>
    <row r="681" spans="1:120" ht="13.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5"/>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row>
    <row r="682" spans="1:120" ht="13.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5"/>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row>
    <row r="683" spans="1:120" ht="13.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5"/>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row>
    <row r="684" spans="1:120" ht="13.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5"/>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row>
    <row r="685" spans="1:120" ht="13.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5"/>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row>
    <row r="686" spans="1:120" ht="13.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5"/>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row>
    <row r="687" spans="1:120" ht="13.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5"/>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row>
    <row r="688" spans="1:120" ht="13.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5"/>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row>
    <row r="689" spans="1:120" ht="13.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5"/>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row>
    <row r="690" spans="1:120" ht="13.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5"/>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row>
    <row r="691" spans="1:120" ht="13.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5"/>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row>
    <row r="692" spans="1:120" ht="13.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5"/>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row>
    <row r="693" spans="1:120" ht="13.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5"/>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row>
    <row r="694" spans="1:120" ht="13.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5"/>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row>
    <row r="695" spans="1:120" ht="13.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5"/>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row>
    <row r="696" spans="1:120" ht="13.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5"/>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row>
    <row r="697" spans="1:120" ht="13.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5"/>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row>
    <row r="698" spans="1:120" ht="13.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5"/>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row>
    <row r="699" spans="1:120" ht="13.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5"/>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row>
    <row r="700" spans="1:120" ht="13.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5"/>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row>
    <row r="701" spans="1:120" ht="13.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5"/>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row>
    <row r="702" spans="1:120" ht="13.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5"/>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row>
    <row r="703" spans="1:120" ht="13.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5"/>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row>
    <row r="704" spans="1:120" ht="13.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5"/>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row>
    <row r="705" spans="1:120" ht="13.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5"/>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row>
    <row r="706" spans="1:120" ht="13.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5"/>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row>
    <row r="707" spans="1:120" ht="13.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5"/>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row>
    <row r="708" spans="1:120" ht="13.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5"/>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row>
    <row r="709" spans="1:120" ht="13.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5"/>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row>
    <row r="710" spans="1:120" ht="13.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5"/>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row>
    <row r="711" spans="1:120" ht="13.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5"/>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row>
    <row r="712" spans="1:120" ht="13.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5"/>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row>
    <row r="713" spans="1:120" ht="13.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5"/>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row>
    <row r="714" spans="1:120" ht="13.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5"/>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row>
    <row r="715" spans="1:120" ht="13.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5"/>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row>
    <row r="716" spans="1:120" ht="13.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5"/>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row>
    <row r="717" spans="1:120" ht="13.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5"/>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row>
    <row r="718" spans="1:120" ht="13.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5"/>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row>
    <row r="719" spans="1:120" ht="13.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5"/>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row>
    <row r="720" spans="1:120" ht="13.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5"/>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row>
    <row r="721" spans="1:120" ht="13.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5"/>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row>
    <row r="722" spans="1:120" ht="13.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5"/>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row>
    <row r="723" spans="1:120" ht="13.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5"/>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row>
    <row r="724" spans="1:120" ht="13.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5"/>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row>
    <row r="725" spans="1:120" ht="13.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5"/>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row>
    <row r="726" spans="1:120" ht="13.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5"/>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row>
    <row r="727" spans="1:120" ht="13.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5"/>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row>
    <row r="728" spans="1:120" ht="13.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5"/>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row>
    <row r="729" spans="1:120" ht="13.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5"/>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row>
    <row r="730" spans="1:120" ht="13.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5"/>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row>
    <row r="731" spans="1:120" ht="13.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5"/>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row>
    <row r="732" spans="1:120" ht="13.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5"/>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row>
    <row r="733" spans="1:120" ht="13.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5"/>
      <c r="BD733" s="26"/>
      <c r="BE733" s="26"/>
      <c r="BF733" s="26"/>
      <c r="BG733" s="26"/>
      <c r="BH733" s="26"/>
      <c r="BI733" s="26"/>
      <c r="BJ733" s="26"/>
      <c r="BK733" s="26"/>
      <c r="BL733" s="26"/>
      <c r="BM733" s="26"/>
      <c r="BN733" s="26"/>
      <c r="BO733" s="26"/>
      <c r="BP733" s="26"/>
      <c r="BQ733" s="26"/>
      <c r="BR733" s="26"/>
      <c r="BS733" s="26"/>
      <c r="BT733" s="26"/>
      <c r="BU733" s="26"/>
      <c r="BV733" s="26"/>
      <c r="BW733" s="26"/>
      <c r="BX733" s="26"/>
      <c r="BY733" s="26"/>
      <c r="BZ733" s="26"/>
      <c r="CA733" s="26"/>
      <c r="CB733" s="26"/>
      <c r="CC733" s="26"/>
      <c r="CD733" s="26"/>
      <c r="CE733" s="26"/>
      <c r="CF733" s="26"/>
      <c r="CG733" s="26"/>
      <c r="CH733" s="26"/>
      <c r="CI733" s="26"/>
      <c r="CJ733" s="26"/>
      <c r="CK733" s="26"/>
      <c r="CL733" s="26"/>
      <c r="CM733" s="26"/>
      <c r="CN733" s="26"/>
      <c r="CO733" s="26"/>
      <c r="CP733" s="26"/>
      <c r="CQ733" s="26"/>
      <c r="CR733" s="26"/>
      <c r="CS733" s="26"/>
      <c r="CT733" s="26"/>
      <c r="CU733" s="26"/>
      <c r="CV733" s="26"/>
      <c r="CW733" s="26"/>
      <c r="CX733" s="26"/>
      <c r="CY733" s="26"/>
      <c r="CZ733" s="26"/>
      <c r="DA733" s="26"/>
      <c r="DB733" s="26"/>
      <c r="DC733" s="26"/>
      <c r="DD733" s="26"/>
      <c r="DE733" s="26"/>
      <c r="DF733" s="26"/>
      <c r="DG733" s="26"/>
      <c r="DH733" s="26"/>
      <c r="DI733" s="26"/>
      <c r="DJ733" s="26"/>
      <c r="DK733" s="26"/>
      <c r="DL733" s="26"/>
      <c r="DM733" s="26"/>
      <c r="DN733" s="26"/>
      <c r="DO733" s="26"/>
      <c r="DP733" s="26"/>
    </row>
    <row r="734" spans="1:120" ht="13.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5"/>
      <c r="BD734" s="26"/>
      <c r="BE734" s="26"/>
      <c r="BF734" s="26"/>
      <c r="BG734" s="26"/>
      <c r="BH734" s="26"/>
      <c r="BI734" s="26"/>
      <c r="BJ734" s="26"/>
      <c r="BK734" s="26"/>
      <c r="BL734" s="26"/>
      <c r="BM734" s="26"/>
      <c r="BN734" s="26"/>
      <c r="BO734" s="26"/>
      <c r="BP734" s="26"/>
      <c r="BQ734" s="26"/>
      <c r="BR734" s="26"/>
      <c r="BS734" s="26"/>
      <c r="BT734" s="26"/>
      <c r="BU734" s="26"/>
      <c r="BV734" s="26"/>
      <c r="BW734" s="26"/>
      <c r="BX734" s="26"/>
      <c r="BY734" s="26"/>
      <c r="BZ734" s="26"/>
      <c r="CA734" s="26"/>
      <c r="CB734" s="26"/>
      <c r="CC734" s="26"/>
      <c r="CD734" s="26"/>
      <c r="CE734" s="26"/>
      <c r="CF734" s="26"/>
      <c r="CG734" s="26"/>
      <c r="CH734" s="26"/>
      <c r="CI734" s="26"/>
      <c r="CJ734" s="26"/>
      <c r="CK734" s="26"/>
      <c r="CL734" s="26"/>
      <c r="CM734" s="26"/>
      <c r="CN734" s="26"/>
      <c r="CO734" s="26"/>
      <c r="CP734" s="26"/>
      <c r="CQ734" s="26"/>
      <c r="CR734" s="26"/>
      <c r="CS734" s="26"/>
      <c r="CT734" s="26"/>
      <c r="CU734" s="26"/>
      <c r="CV734" s="26"/>
      <c r="CW734" s="26"/>
      <c r="CX734" s="26"/>
      <c r="CY734" s="26"/>
      <c r="CZ734" s="26"/>
      <c r="DA734" s="26"/>
      <c r="DB734" s="26"/>
      <c r="DC734" s="26"/>
      <c r="DD734" s="26"/>
      <c r="DE734" s="26"/>
      <c r="DF734" s="26"/>
      <c r="DG734" s="26"/>
      <c r="DH734" s="26"/>
      <c r="DI734" s="26"/>
      <c r="DJ734" s="26"/>
      <c r="DK734" s="26"/>
      <c r="DL734" s="26"/>
      <c r="DM734" s="26"/>
      <c r="DN734" s="26"/>
      <c r="DO734" s="26"/>
      <c r="DP734" s="26"/>
    </row>
    <row r="735" spans="1:120" ht="13.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5"/>
      <c r="BD735" s="26"/>
      <c r="BE735" s="26"/>
      <c r="BF735" s="26"/>
      <c r="BG735" s="26"/>
      <c r="BH735" s="26"/>
      <c r="BI735" s="26"/>
      <c r="BJ735" s="26"/>
      <c r="BK735" s="26"/>
      <c r="BL735" s="26"/>
      <c r="BM735" s="26"/>
      <c r="BN735" s="26"/>
      <c r="BO735" s="26"/>
      <c r="BP735" s="26"/>
      <c r="BQ735" s="26"/>
      <c r="BR735" s="26"/>
      <c r="BS735" s="26"/>
      <c r="BT735" s="26"/>
      <c r="BU735" s="26"/>
      <c r="BV735" s="26"/>
      <c r="BW735" s="26"/>
      <c r="BX735" s="26"/>
      <c r="BY735" s="26"/>
      <c r="BZ735" s="26"/>
      <c r="CA735" s="26"/>
      <c r="CB735" s="26"/>
      <c r="CC735" s="26"/>
      <c r="CD735" s="26"/>
      <c r="CE735" s="26"/>
      <c r="CF735" s="26"/>
      <c r="CG735" s="26"/>
      <c r="CH735" s="26"/>
      <c r="CI735" s="26"/>
      <c r="CJ735" s="26"/>
      <c r="CK735" s="26"/>
      <c r="CL735" s="26"/>
      <c r="CM735" s="26"/>
      <c r="CN735" s="26"/>
      <c r="CO735" s="26"/>
      <c r="CP735" s="26"/>
      <c r="CQ735" s="26"/>
      <c r="CR735" s="26"/>
      <c r="CS735" s="26"/>
      <c r="CT735" s="26"/>
      <c r="CU735" s="26"/>
      <c r="CV735" s="26"/>
      <c r="CW735" s="26"/>
      <c r="CX735" s="26"/>
      <c r="CY735" s="26"/>
      <c r="CZ735" s="26"/>
      <c r="DA735" s="26"/>
      <c r="DB735" s="26"/>
      <c r="DC735" s="26"/>
      <c r="DD735" s="26"/>
      <c r="DE735" s="26"/>
      <c r="DF735" s="26"/>
      <c r="DG735" s="26"/>
      <c r="DH735" s="26"/>
      <c r="DI735" s="26"/>
      <c r="DJ735" s="26"/>
      <c r="DK735" s="26"/>
      <c r="DL735" s="26"/>
      <c r="DM735" s="26"/>
      <c r="DN735" s="26"/>
      <c r="DO735" s="26"/>
      <c r="DP735" s="26"/>
    </row>
    <row r="736" spans="1:120" ht="13.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5"/>
      <c r="BD736" s="26"/>
      <c r="BE736" s="26"/>
      <c r="BF736" s="26"/>
      <c r="BG736" s="26"/>
      <c r="BH736" s="26"/>
      <c r="BI736" s="26"/>
      <c r="BJ736" s="26"/>
      <c r="BK736" s="26"/>
      <c r="BL736" s="26"/>
      <c r="BM736" s="26"/>
      <c r="BN736" s="26"/>
      <c r="BO736" s="26"/>
      <c r="BP736" s="26"/>
      <c r="BQ736" s="26"/>
      <c r="BR736" s="26"/>
      <c r="BS736" s="26"/>
      <c r="BT736" s="26"/>
      <c r="BU736" s="26"/>
      <c r="BV736" s="26"/>
      <c r="BW736" s="26"/>
      <c r="BX736" s="26"/>
      <c r="BY736" s="26"/>
      <c r="BZ736" s="26"/>
      <c r="CA736" s="26"/>
      <c r="CB736" s="26"/>
      <c r="CC736" s="26"/>
      <c r="CD736" s="26"/>
      <c r="CE736" s="26"/>
      <c r="CF736" s="26"/>
      <c r="CG736" s="26"/>
      <c r="CH736" s="26"/>
      <c r="CI736" s="26"/>
      <c r="CJ736" s="26"/>
      <c r="CK736" s="26"/>
      <c r="CL736" s="26"/>
      <c r="CM736" s="26"/>
      <c r="CN736" s="26"/>
      <c r="CO736" s="26"/>
      <c r="CP736" s="26"/>
      <c r="CQ736" s="26"/>
      <c r="CR736" s="26"/>
      <c r="CS736" s="26"/>
      <c r="CT736" s="26"/>
      <c r="CU736" s="26"/>
      <c r="CV736" s="26"/>
      <c r="CW736" s="26"/>
      <c r="CX736" s="26"/>
      <c r="CY736" s="26"/>
      <c r="CZ736" s="26"/>
      <c r="DA736" s="26"/>
      <c r="DB736" s="26"/>
      <c r="DC736" s="26"/>
      <c r="DD736" s="26"/>
      <c r="DE736" s="26"/>
      <c r="DF736" s="26"/>
      <c r="DG736" s="26"/>
      <c r="DH736" s="26"/>
      <c r="DI736" s="26"/>
      <c r="DJ736" s="26"/>
      <c r="DK736" s="26"/>
      <c r="DL736" s="26"/>
      <c r="DM736" s="26"/>
      <c r="DN736" s="26"/>
      <c r="DO736" s="26"/>
      <c r="DP736" s="26"/>
    </row>
    <row r="737" spans="1:120" ht="13.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5"/>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c r="CC737" s="26"/>
      <c r="CD737" s="26"/>
      <c r="CE737" s="26"/>
      <c r="CF737" s="26"/>
      <c r="CG737" s="26"/>
      <c r="CH737" s="26"/>
      <c r="CI737" s="26"/>
      <c r="CJ737" s="26"/>
      <c r="CK737" s="26"/>
      <c r="CL737" s="26"/>
      <c r="CM737" s="26"/>
      <c r="CN737" s="26"/>
      <c r="CO737" s="26"/>
      <c r="CP737" s="26"/>
      <c r="CQ737" s="26"/>
      <c r="CR737" s="26"/>
      <c r="CS737" s="26"/>
      <c r="CT737" s="26"/>
      <c r="CU737" s="26"/>
      <c r="CV737" s="26"/>
      <c r="CW737" s="26"/>
      <c r="CX737" s="26"/>
      <c r="CY737" s="26"/>
      <c r="CZ737" s="26"/>
      <c r="DA737" s="26"/>
      <c r="DB737" s="26"/>
      <c r="DC737" s="26"/>
      <c r="DD737" s="26"/>
      <c r="DE737" s="26"/>
      <c r="DF737" s="26"/>
      <c r="DG737" s="26"/>
      <c r="DH737" s="26"/>
      <c r="DI737" s="26"/>
      <c r="DJ737" s="26"/>
      <c r="DK737" s="26"/>
      <c r="DL737" s="26"/>
      <c r="DM737" s="26"/>
      <c r="DN737" s="26"/>
      <c r="DO737" s="26"/>
      <c r="DP737" s="26"/>
    </row>
    <row r="738" spans="1:120" ht="13.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5"/>
      <c r="BD738" s="26"/>
      <c r="BE738" s="26"/>
      <c r="BF738" s="26"/>
      <c r="BG738" s="26"/>
      <c r="BH738" s="26"/>
      <c r="BI738" s="26"/>
      <c r="BJ738" s="26"/>
      <c r="BK738" s="26"/>
      <c r="BL738" s="26"/>
      <c r="BM738" s="26"/>
      <c r="BN738" s="26"/>
      <c r="BO738" s="26"/>
      <c r="BP738" s="26"/>
      <c r="BQ738" s="26"/>
      <c r="BR738" s="26"/>
      <c r="BS738" s="26"/>
      <c r="BT738" s="26"/>
      <c r="BU738" s="26"/>
      <c r="BV738" s="26"/>
      <c r="BW738" s="26"/>
      <c r="BX738" s="26"/>
      <c r="BY738" s="26"/>
      <c r="BZ738" s="26"/>
      <c r="CA738" s="26"/>
      <c r="CB738" s="26"/>
      <c r="CC738" s="26"/>
      <c r="CD738" s="26"/>
      <c r="CE738" s="26"/>
      <c r="CF738" s="26"/>
      <c r="CG738" s="26"/>
      <c r="CH738" s="26"/>
      <c r="CI738" s="26"/>
      <c r="CJ738" s="26"/>
      <c r="CK738" s="26"/>
      <c r="CL738" s="26"/>
      <c r="CM738" s="26"/>
      <c r="CN738" s="26"/>
      <c r="CO738" s="26"/>
      <c r="CP738" s="26"/>
      <c r="CQ738" s="26"/>
      <c r="CR738" s="26"/>
      <c r="CS738" s="26"/>
      <c r="CT738" s="26"/>
      <c r="CU738" s="26"/>
      <c r="CV738" s="26"/>
      <c r="CW738" s="26"/>
      <c r="CX738" s="26"/>
      <c r="CY738" s="26"/>
      <c r="CZ738" s="26"/>
      <c r="DA738" s="26"/>
      <c r="DB738" s="26"/>
      <c r="DC738" s="26"/>
      <c r="DD738" s="26"/>
      <c r="DE738" s="26"/>
      <c r="DF738" s="26"/>
      <c r="DG738" s="26"/>
      <c r="DH738" s="26"/>
      <c r="DI738" s="26"/>
      <c r="DJ738" s="26"/>
      <c r="DK738" s="26"/>
      <c r="DL738" s="26"/>
      <c r="DM738" s="26"/>
      <c r="DN738" s="26"/>
      <c r="DO738" s="26"/>
      <c r="DP738" s="26"/>
    </row>
    <row r="739" spans="1:120" ht="13.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5"/>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c r="CC739" s="26"/>
      <c r="CD739" s="26"/>
      <c r="CE739" s="26"/>
      <c r="CF739" s="26"/>
      <c r="CG739" s="26"/>
      <c r="CH739" s="26"/>
      <c r="CI739" s="26"/>
      <c r="CJ739" s="26"/>
      <c r="CK739" s="26"/>
      <c r="CL739" s="26"/>
      <c r="CM739" s="26"/>
      <c r="CN739" s="26"/>
      <c r="CO739" s="26"/>
      <c r="CP739" s="26"/>
      <c r="CQ739" s="26"/>
      <c r="CR739" s="26"/>
      <c r="CS739" s="26"/>
      <c r="CT739" s="26"/>
      <c r="CU739" s="26"/>
      <c r="CV739" s="26"/>
      <c r="CW739" s="26"/>
      <c r="CX739" s="26"/>
      <c r="CY739" s="26"/>
      <c r="CZ739" s="26"/>
      <c r="DA739" s="26"/>
      <c r="DB739" s="26"/>
      <c r="DC739" s="26"/>
      <c r="DD739" s="26"/>
      <c r="DE739" s="26"/>
      <c r="DF739" s="26"/>
      <c r="DG739" s="26"/>
      <c r="DH739" s="26"/>
      <c r="DI739" s="26"/>
      <c r="DJ739" s="26"/>
      <c r="DK739" s="26"/>
      <c r="DL739" s="26"/>
      <c r="DM739" s="26"/>
      <c r="DN739" s="26"/>
      <c r="DO739" s="26"/>
      <c r="DP739" s="26"/>
    </row>
    <row r="740" spans="1:120" ht="13.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5"/>
      <c r="BD740" s="26"/>
      <c r="BE740" s="26"/>
      <c r="BF740" s="26"/>
      <c r="BG740" s="26"/>
      <c r="BH740" s="26"/>
      <c r="BI740" s="26"/>
      <c r="BJ740" s="26"/>
      <c r="BK740" s="26"/>
      <c r="BL740" s="26"/>
      <c r="BM740" s="26"/>
      <c r="BN740" s="26"/>
      <c r="BO740" s="26"/>
      <c r="BP740" s="26"/>
      <c r="BQ740" s="26"/>
      <c r="BR740" s="26"/>
      <c r="BS740" s="26"/>
      <c r="BT740" s="26"/>
      <c r="BU740" s="26"/>
      <c r="BV740" s="26"/>
      <c r="BW740" s="26"/>
      <c r="BX740" s="26"/>
      <c r="BY740" s="26"/>
      <c r="BZ740" s="26"/>
      <c r="CA740" s="26"/>
      <c r="CB740" s="26"/>
      <c r="CC740" s="26"/>
      <c r="CD740" s="26"/>
      <c r="CE740" s="26"/>
      <c r="CF740" s="26"/>
      <c r="CG740" s="26"/>
      <c r="CH740" s="26"/>
      <c r="CI740" s="26"/>
      <c r="CJ740" s="26"/>
      <c r="CK740" s="26"/>
      <c r="CL740" s="26"/>
      <c r="CM740" s="26"/>
      <c r="CN740" s="26"/>
      <c r="CO740" s="26"/>
      <c r="CP740" s="26"/>
      <c r="CQ740" s="26"/>
      <c r="CR740" s="26"/>
      <c r="CS740" s="26"/>
      <c r="CT740" s="26"/>
      <c r="CU740" s="26"/>
      <c r="CV740" s="26"/>
      <c r="CW740" s="26"/>
      <c r="CX740" s="26"/>
      <c r="CY740" s="26"/>
      <c r="CZ740" s="26"/>
      <c r="DA740" s="26"/>
      <c r="DB740" s="26"/>
      <c r="DC740" s="26"/>
      <c r="DD740" s="26"/>
      <c r="DE740" s="26"/>
      <c r="DF740" s="26"/>
      <c r="DG740" s="26"/>
      <c r="DH740" s="26"/>
      <c r="DI740" s="26"/>
      <c r="DJ740" s="26"/>
      <c r="DK740" s="26"/>
      <c r="DL740" s="26"/>
      <c r="DM740" s="26"/>
      <c r="DN740" s="26"/>
      <c r="DO740" s="26"/>
      <c r="DP740" s="26"/>
    </row>
    <row r="741" spans="1:120" ht="13.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5"/>
      <c r="BD741" s="26"/>
      <c r="BE741" s="26"/>
      <c r="BF741" s="26"/>
      <c r="BG741" s="26"/>
      <c r="BH741" s="26"/>
      <c r="BI741" s="26"/>
      <c r="BJ741" s="26"/>
      <c r="BK741" s="26"/>
      <c r="BL741" s="26"/>
      <c r="BM741" s="26"/>
      <c r="BN741" s="26"/>
      <c r="BO741" s="26"/>
      <c r="BP741" s="26"/>
      <c r="BQ741" s="26"/>
      <c r="BR741" s="26"/>
      <c r="BS741" s="26"/>
      <c r="BT741" s="26"/>
      <c r="BU741" s="26"/>
      <c r="BV741" s="26"/>
      <c r="BW741" s="26"/>
      <c r="BX741" s="26"/>
      <c r="BY741" s="26"/>
      <c r="BZ741" s="26"/>
      <c r="CA741" s="26"/>
      <c r="CB741" s="26"/>
      <c r="CC741" s="26"/>
      <c r="CD741" s="26"/>
      <c r="CE741" s="26"/>
      <c r="CF741" s="26"/>
      <c r="CG741" s="26"/>
      <c r="CH741" s="26"/>
      <c r="CI741" s="26"/>
      <c r="CJ741" s="26"/>
      <c r="CK741" s="26"/>
      <c r="CL741" s="26"/>
      <c r="CM741" s="26"/>
      <c r="CN741" s="26"/>
      <c r="CO741" s="26"/>
      <c r="CP741" s="26"/>
      <c r="CQ741" s="26"/>
      <c r="CR741" s="26"/>
      <c r="CS741" s="26"/>
      <c r="CT741" s="26"/>
      <c r="CU741" s="26"/>
      <c r="CV741" s="26"/>
      <c r="CW741" s="26"/>
      <c r="CX741" s="26"/>
      <c r="CY741" s="26"/>
      <c r="CZ741" s="26"/>
      <c r="DA741" s="26"/>
      <c r="DB741" s="26"/>
      <c r="DC741" s="26"/>
      <c r="DD741" s="26"/>
      <c r="DE741" s="26"/>
      <c r="DF741" s="26"/>
      <c r="DG741" s="26"/>
      <c r="DH741" s="26"/>
      <c r="DI741" s="26"/>
      <c r="DJ741" s="26"/>
      <c r="DK741" s="26"/>
      <c r="DL741" s="26"/>
      <c r="DM741" s="26"/>
      <c r="DN741" s="26"/>
      <c r="DO741" s="26"/>
      <c r="DP741" s="26"/>
    </row>
    <row r="742" spans="1:120" ht="13.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5"/>
      <c r="BD742" s="26"/>
      <c r="BE742" s="26"/>
      <c r="BF742" s="26"/>
      <c r="BG742" s="26"/>
      <c r="BH742" s="26"/>
      <c r="BI742" s="26"/>
      <c r="BJ742" s="26"/>
      <c r="BK742" s="26"/>
      <c r="BL742" s="26"/>
      <c r="BM742" s="26"/>
      <c r="BN742" s="26"/>
      <c r="BO742" s="26"/>
      <c r="BP742" s="26"/>
      <c r="BQ742" s="26"/>
      <c r="BR742" s="26"/>
      <c r="BS742" s="26"/>
      <c r="BT742" s="26"/>
      <c r="BU742" s="26"/>
      <c r="BV742" s="26"/>
      <c r="BW742" s="26"/>
      <c r="BX742" s="26"/>
      <c r="BY742" s="26"/>
      <c r="BZ742" s="26"/>
      <c r="CA742" s="26"/>
      <c r="CB742" s="26"/>
      <c r="CC742" s="26"/>
      <c r="CD742" s="26"/>
      <c r="CE742" s="26"/>
      <c r="CF742" s="26"/>
      <c r="CG742" s="26"/>
      <c r="CH742" s="26"/>
      <c r="CI742" s="26"/>
      <c r="CJ742" s="26"/>
      <c r="CK742" s="26"/>
      <c r="CL742" s="26"/>
      <c r="CM742" s="26"/>
      <c r="CN742" s="26"/>
      <c r="CO742" s="26"/>
      <c r="CP742" s="26"/>
      <c r="CQ742" s="26"/>
      <c r="CR742" s="26"/>
      <c r="CS742" s="26"/>
      <c r="CT742" s="26"/>
      <c r="CU742" s="26"/>
      <c r="CV742" s="26"/>
      <c r="CW742" s="26"/>
      <c r="CX742" s="26"/>
      <c r="CY742" s="26"/>
      <c r="CZ742" s="26"/>
      <c r="DA742" s="26"/>
      <c r="DB742" s="26"/>
      <c r="DC742" s="26"/>
      <c r="DD742" s="26"/>
      <c r="DE742" s="26"/>
      <c r="DF742" s="26"/>
      <c r="DG742" s="26"/>
      <c r="DH742" s="26"/>
      <c r="DI742" s="26"/>
      <c r="DJ742" s="26"/>
      <c r="DK742" s="26"/>
      <c r="DL742" s="26"/>
      <c r="DM742" s="26"/>
      <c r="DN742" s="26"/>
      <c r="DO742" s="26"/>
      <c r="DP742" s="26"/>
    </row>
    <row r="743" spans="1:120" ht="13.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5"/>
      <c r="BD743" s="26"/>
      <c r="BE743" s="26"/>
      <c r="BF743" s="26"/>
      <c r="BG743" s="26"/>
      <c r="BH743" s="26"/>
      <c r="BI743" s="26"/>
      <c r="BJ743" s="26"/>
      <c r="BK743" s="26"/>
      <c r="BL743" s="26"/>
      <c r="BM743" s="26"/>
      <c r="BN743" s="26"/>
      <c r="BO743" s="26"/>
      <c r="BP743" s="26"/>
      <c r="BQ743" s="26"/>
      <c r="BR743" s="26"/>
      <c r="BS743" s="26"/>
      <c r="BT743" s="26"/>
      <c r="BU743" s="26"/>
      <c r="BV743" s="26"/>
      <c r="BW743" s="26"/>
      <c r="BX743" s="26"/>
      <c r="BY743" s="26"/>
      <c r="BZ743" s="26"/>
      <c r="CA743" s="26"/>
      <c r="CB743" s="26"/>
      <c r="CC743" s="26"/>
      <c r="CD743" s="26"/>
      <c r="CE743" s="26"/>
      <c r="CF743" s="26"/>
      <c r="CG743" s="26"/>
      <c r="CH743" s="26"/>
      <c r="CI743" s="26"/>
      <c r="CJ743" s="26"/>
      <c r="CK743" s="26"/>
      <c r="CL743" s="26"/>
      <c r="CM743" s="26"/>
      <c r="CN743" s="26"/>
      <c r="CO743" s="26"/>
      <c r="CP743" s="26"/>
      <c r="CQ743" s="26"/>
      <c r="CR743" s="26"/>
      <c r="CS743" s="26"/>
      <c r="CT743" s="26"/>
      <c r="CU743" s="26"/>
      <c r="CV743" s="26"/>
      <c r="CW743" s="26"/>
      <c r="CX743" s="26"/>
      <c r="CY743" s="26"/>
      <c r="CZ743" s="26"/>
      <c r="DA743" s="26"/>
      <c r="DB743" s="26"/>
      <c r="DC743" s="26"/>
      <c r="DD743" s="26"/>
      <c r="DE743" s="26"/>
      <c r="DF743" s="26"/>
      <c r="DG743" s="26"/>
      <c r="DH743" s="26"/>
      <c r="DI743" s="26"/>
      <c r="DJ743" s="26"/>
      <c r="DK743" s="26"/>
      <c r="DL743" s="26"/>
      <c r="DM743" s="26"/>
      <c r="DN743" s="26"/>
      <c r="DO743" s="26"/>
      <c r="DP743" s="26"/>
    </row>
    <row r="744" spans="1:120" ht="13.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5"/>
      <c r="BD744" s="26"/>
      <c r="BE744" s="26"/>
      <c r="BF744" s="26"/>
      <c r="BG744" s="26"/>
      <c r="BH744" s="26"/>
      <c r="BI744" s="26"/>
      <c r="BJ744" s="26"/>
      <c r="BK744" s="26"/>
      <c r="BL744" s="26"/>
      <c r="BM744" s="26"/>
      <c r="BN744" s="26"/>
      <c r="BO744" s="26"/>
      <c r="BP744" s="26"/>
      <c r="BQ744" s="26"/>
      <c r="BR744" s="26"/>
      <c r="BS744" s="26"/>
      <c r="BT744" s="26"/>
      <c r="BU744" s="26"/>
      <c r="BV744" s="26"/>
      <c r="BW744" s="26"/>
      <c r="BX744" s="26"/>
      <c r="BY744" s="26"/>
      <c r="BZ744" s="26"/>
      <c r="CA744" s="26"/>
      <c r="CB744" s="26"/>
      <c r="CC744" s="26"/>
      <c r="CD744" s="26"/>
      <c r="CE744" s="26"/>
      <c r="CF744" s="26"/>
      <c r="CG744" s="26"/>
      <c r="CH744" s="26"/>
      <c r="CI744" s="26"/>
      <c r="CJ744" s="26"/>
      <c r="CK744" s="26"/>
      <c r="CL744" s="26"/>
      <c r="CM744" s="26"/>
      <c r="CN744" s="26"/>
      <c r="CO744" s="26"/>
      <c r="CP744" s="26"/>
      <c r="CQ744" s="26"/>
      <c r="CR744" s="26"/>
      <c r="CS744" s="26"/>
      <c r="CT744" s="26"/>
      <c r="CU744" s="26"/>
      <c r="CV744" s="26"/>
      <c r="CW744" s="26"/>
      <c r="CX744" s="26"/>
      <c r="CY744" s="26"/>
      <c r="CZ744" s="26"/>
      <c r="DA744" s="26"/>
      <c r="DB744" s="26"/>
      <c r="DC744" s="26"/>
      <c r="DD744" s="26"/>
      <c r="DE744" s="26"/>
      <c r="DF744" s="26"/>
      <c r="DG744" s="26"/>
      <c r="DH744" s="26"/>
      <c r="DI744" s="26"/>
      <c r="DJ744" s="26"/>
      <c r="DK744" s="26"/>
      <c r="DL744" s="26"/>
      <c r="DM744" s="26"/>
      <c r="DN744" s="26"/>
      <c r="DO744" s="26"/>
      <c r="DP744" s="26"/>
    </row>
    <row r="745" spans="1:120" ht="13.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5"/>
      <c r="BD745" s="26"/>
      <c r="BE745" s="26"/>
      <c r="BF745" s="26"/>
      <c r="BG745" s="26"/>
      <c r="BH745" s="26"/>
      <c r="BI745" s="26"/>
      <c r="BJ745" s="26"/>
      <c r="BK745" s="26"/>
      <c r="BL745" s="26"/>
      <c r="BM745" s="26"/>
      <c r="BN745" s="26"/>
      <c r="BO745" s="26"/>
      <c r="BP745" s="26"/>
      <c r="BQ745" s="26"/>
      <c r="BR745" s="26"/>
      <c r="BS745" s="26"/>
      <c r="BT745" s="26"/>
      <c r="BU745" s="26"/>
      <c r="BV745" s="26"/>
      <c r="BW745" s="26"/>
      <c r="BX745" s="26"/>
      <c r="BY745" s="26"/>
      <c r="BZ745" s="26"/>
      <c r="CA745" s="26"/>
      <c r="CB745" s="26"/>
      <c r="CC745" s="26"/>
      <c r="CD745" s="26"/>
      <c r="CE745" s="26"/>
      <c r="CF745" s="26"/>
      <c r="CG745" s="26"/>
      <c r="CH745" s="26"/>
      <c r="CI745" s="26"/>
      <c r="CJ745" s="26"/>
      <c r="CK745" s="26"/>
      <c r="CL745" s="26"/>
      <c r="CM745" s="26"/>
      <c r="CN745" s="26"/>
      <c r="CO745" s="26"/>
      <c r="CP745" s="26"/>
      <c r="CQ745" s="26"/>
      <c r="CR745" s="26"/>
      <c r="CS745" s="26"/>
      <c r="CT745" s="26"/>
      <c r="CU745" s="26"/>
      <c r="CV745" s="26"/>
      <c r="CW745" s="26"/>
      <c r="CX745" s="26"/>
      <c r="CY745" s="26"/>
      <c r="CZ745" s="26"/>
      <c r="DA745" s="26"/>
      <c r="DB745" s="26"/>
      <c r="DC745" s="26"/>
      <c r="DD745" s="26"/>
      <c r="DE745" s="26"/>
      <c r="DF745" s="26"/>
      <c r="DG745" s="26"/>
      <c r="DH745" s="26"/>
      <c r="DI745" s="26"/>
      <c r="DJ745" s="26"/>
      <c r="DK745" s="26"/>
      <c r="DL745" s="26"/>
      <c r="DM745" s="26"/>
      <c r="DN745" s="26"/>
      <c r="DO745" s="26"/>
      <c r="DP745" s="26"/>
    </row>
    <row r="746" spans="1:120" ht="13.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5"/>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c r="CC746" s="26"/>
      <c r="CD746" s="26"/>
      <c r="CE746" s="26"/>
      <c r="CF746" s="26"/>
      <c r="CG746" s="26"/>
      <c r="CH746" s="26"/>
      <c r="CI746" s="26"/>
      <c r="CJ746" s="26"/>
      <c r="CK746" s="26"/>
      <c r="CL746" s="26"/>
      <c r="CM746" s="26"/>
      <c r="CN746" s="26"/>
      <c r="CO746" s="26"/>
      <c r="CP746" s="26"/>
      <c r="CQ746" s="26"/>
      <c r="CR746" s="26"/>
      <c r="CS746" s="26"/>
      <c r="CT746" s="26"/>
      <c r="CU746" s="26"/>
      <c r="CV746" s="26"/>
      <c r="CW746" s="26"/>
      <c r="CX746" s="26"/>
      <c r="CY746" s="26"/>
      <c r="CZ746" s="26"/>
      <c r="DA746" s="26"/>
      <c r="DB746" s="26"/>
      <c r="DC746" s="26"/>
      <c r="DD746" s="26"/>
      <c r="DE746" s="26"/>
      <c r="DF746" s="26"/>
      <c r="DG746" s="26"/>
      <c r="DH746" s="26"/>
      <c r="DI746" s="26"/>
      <c r="DJ746" s="26"/>
      <c r="DK746" s="26"/>
      <c r="DL746" s="26"/>
      <c r="DM746" s="26"/>
      <c r="DN746" s="26"/>
      <c r="DO746" s="26"/>
      <c r="DP746" s="26"/>
    </row>
    <row r="747" spans="1:120" ht="13.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5"/>
      <c r="BD747" s="26"/>
      <c r="BE747" s="26"/>
      <c r="BF747" s="26"/>
      <c r="BG747" s="26"/>
      <c r="BH747" s="26"/>
      <c r="BI747" s="26"/>
      <c r="BJ747" s="26"/>
      <c r="BK747" s="26"/>
      <c r="BL747" s="26"/>
      <c r="BM747" s="26"/>
      <c r="BN747" s="26"/>
      <c r="BO747" s="26"/>
      <c r="BP747" s="26"/>
      <c r="BQ747" s="26"/>
      <c r="BR747" s="26"/>
      <c r="BS747" s="26"/>
      <c r="BT747" s="26"/>
      <c r="BU747" s="26"/>
      <c r="BV747" s="26"/>
      <c r="BW747" s="26"/>
      <c r="BX747" s="26"/>
      <c r="BY747" s="26"/>
      <c r="BZ747" s="26"/>
      <c r="CA747" s="26"/>
      <c r="CB747" s="26"/>
      <c r="CC747" s="26"/>
      <c r="CD747" s="26"/>
      <c r="CE747" s="26"/>
      <c r="CF747" s="26"/>
      <c r="CG747" s="26"/>
      <c r="CH747" s="26"/>
      <c r="CI747" s="26"/>
      <c r="CJ747" s="26"/>
      <c r="CK747" s="26"/>
      <c r="CL747" s="26"/>
      <c r="CM747" s="26"/>
      <c r="CN747" s="26"/>
      <c r="CO747" s="26"/>
      <c r="CP747" s="26"/>
      <c r="CQ747" s="26"/>
      <c r="CR747" s="26"/>
      <c r="CS747" s="26"/>
      <c r="CT747" s="26"/>
      <c r="CU747" s="26"/>
      <c r="CV747" s="26"/>
      <c r="CW747" s="26"/>
      <c r="CX747" s="26"/>
      <c r="CY747" s="26"/>
      <c r="CZ747" s="26"/>
      <c r="DA747" s="26"/>
      <c r="DB747" s="26"/>
      <c r="DC747" s="26"/>
      <c r="DD747" s="26"/>
      <c r="DE747" s="26"/>
      <c r="DF747" s="26"/>
      <c r="DG747" s="26"/>
      <c r="DH747" s="26"/>
      <c r="DI747" s="26"/>
      <c r="DJ747" s="26"/>
      <c r="DK747" s="26"/>
      <c r="DL747" s="26"/>
      <c r="DM747" s="26"/>
      <c r="DN747" s="26"/>
      <c r="DO747" s="26"/>
      <c r="DP747" s="26"/>
    </row>
    <row r="748" spans="1:120" ht="13.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5"/>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c r="CA748" s="26"/>
      <c r="CB748" s="26"/>
      <c r="CC748" s="26"/>
      <c r="CD748" s="26"/>
      <c r="CE748" s="26"/>
      <c r="CF748" s="26"/>
      <c r="CG748" s="26"/>
      <c r="CH748" s="26"/>
      <c r="CI748" s="26"/>
      <c r="CJ748" s="26"/>
      <c r="CK748" s="26"/>
      <c r="CL748" s="26"/>
      <c r="CM748" s="26"/>
      <c r="CN748" s="26"/>
      <c r="CO748" s="26"/>
      <c r="CP748" s="26"/>
      <c r="CQ748" s="26"/>
      <c r="CR748" s="26"/>
      <c r="CS748" s="26"/>
      <c r="CT748" s="26"/>
      <c r="CU748" s="26"/>
      <c r="CV748" s="26"/>
      <c r="CW748" s="26"/>
      <c r="CX748" s="26"/>
      <c r="CY748" s="26"/>
      <c r="CZ748" s="26"/>
      <c r="DA748" s="26"/>
      <c r="DB748" s="26"/>
      <c r="DC748" s="26"/>
      <c r="DD748" s="26"/>
      <c r="DE748" s="26"/>
      <c r="DF748" s="26"/>
      <c r="DG748" s="26"/>
      <c r="DH748" s="26"/>
      <c r="DI748" s="26"/>
      <c r="DJ748" s="26"/>
      <c r="DK748" s="26"/>
      <c r="DL748" s="26"/>
      <c r="DM748" s="26"/>
      <c r="DN748" s="26"/>
      <c r="DO748" s="26"/>
      <c r="DP748" s="26"/>
    </row>
    <row r="749" spans="1:120" ht="13.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5"/>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c r="CC749" s="26"/>
      <c r="CD749" s="26"/>
      <c r="CE749" s="26"/>
      <c r="CF749" s="26"/>
      <c r="CG749" s="26"/>
      <c r="CH749" s="26"/>
      <c r="CI749" s="26"/>
      <c r="CJ749" s="26"/>
      <c r="CK749" s="26"/>
      <c r="CL749" s="26"/>
      <c r="CM749" s="26"/>
      <c r="CN749" s="26"/>
      <c r="CO749" s="26"/>
      <c r="CP749" s="26"/>
      <c r="CQ749" s="26"/>
      <c r="CR749" s="26"/>
      <c r="CS749" s="26"/>
      <c r="CT749" s="26"/>
      <c r="CU749" s="26"/>
      <c r="CV749" s="26"/>
      <c r="CW749" s="26"/>
      <c r="CX749" s="26"/>
      <c r="CY749" s="26"/>
      <c r="CZ749" s="26"/>
      <c r="DA749" s="26"/>
      <c r="DB749" s="26"/>
      <c r="DC749" s="26"/>
      <c r="DD749" s="26"/>
      <c r="DE749" s="26"/>
      <c r="DF749" s="26"/>
      <c r="DG749" s="26"/>
      <c r="DH749" s="26"/>
      <c r="DI749" s="26"/>
      <c r="DJ749" s="26"/>
      <c r="DK749" s="26"/>
      <c r="DL749" s="26"/>
      <c r="DM749" s="26"/>
      <c r="DN749" s="26"/>
      <c r="DO749" s="26"/>
      <c r="DP749" s="26"/>
    </row>
    <row r="750" spans="1:120" ht="13.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5"/>
      <c r="BD750" s="26"/>
      <c r="BE750" s="26"/>
      <c r="BF750" s="26"/>
      <c r="BG750" s="26"/>
      <c r="BH750" s="26"/>
      <c r="BI750" s="26"/>
      <c r="BJ750" s="26"/>
      <c r="BK750" s="26"/>
      <c r="BL750" s="26"/>
      <c r="BM750" s="26"/>
      <c r="BN750" s="26"/>
      <c r="BO750" s="26"/>
      <c r="BP750" s="26"/>
      <c r="BQ750" s="26"/>
      <c r="BR750" s="26"/>
      <c r="BS750" s="26"/>
      <c r="BT750" s="26"/>
      <c r="BU750" s="26"/>
      <c r="BV750" s="26"/>
      <c r="BW750" s="26"/>
      <c r="BX750" s="26"/>
      <c r="BY750" s="26"/>
      <c r="BZ750" s="26"/>
      <c r="CA750" s="26"/>
      <c r="CB750" s="26"/>
      <c r="CC750" s="26"/>
      <c r="CD750" s="26"/>
      <c r="CE750" s="26"/>
      <c r="CF750" s="26"/>
      <c r="CG750" s="26"/>
      <c r="CH750" s="26"/>
      <c r="CI750" s="26"/>
      <c r="CJ750" s="26"/>
      <c r="CK750" s="26"/>
      <c r="CL750" s="26"/>
      <c r="CM750" s="26"/>
      <c r="CN750" s="26"/>
      <c r="CO750" s="26"/>
      <c r="CP750" s="26"/>
      <c r="CQ750" s="26"/>
      <c r="CR750" s="26"/>
      <c r="CS750" s="26"/>
      <c r="CT750" s="26"/>
      <c r="CU750" s="26"/>
      <c r="CV750" s="26"/>
      <c r="CW750" s="26"/>
      <c r="CX750" s="26"/>
      <c r="CY750" s="26"/>
      <c r="CZ750" s="26"/>
      <c r="DA750" s="26"/>
      <c r="DB750" s="26"/>
      <c r="DC750" s="26"/>
      <c r="DD750" s="26"/>
      <c r="DE750" s="26"/>
      <c r="DF750" s="26"/>
      <c r="DG750" s="26"/>
      <c r="DH750" s="26"/>
      <c r="DI750" s="26"/>
      <c r="DJ750" s="26"/>
      <c r="DK750" s="26"/>
      <c r="DL750" s="26"/>
      <c r="DM750" s="26"/>
      <c r="DN750" s="26"/>
      <c r="DO750" s="26"/>
      <c r="DP750" s="26"/>
    </row>
    <row r="751" spans="1:120" ht="13.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5"/>
      <c r="BD751" s="26"/>
      <c r="BE751" s="26"/>
      <c r="BF751" s="26"/>
      <c r="BG751" s="26"/>
      <c r="BH751" s="26"/>
      <c r="BI751" s="26"/>
      <c r="BJ751" s="26"/>
      <c r="BK751" s="26"/>
      <c r="BL751" s="26"/>
      <c r="BM751" s="26"/>
      <c r="BN751" s="26"/>
      <c r="BO751" s="26"/>
      <c r="BP751" s="26"/>
      <c r="BQ751" s="26"/>
      <c r="BR751" s="26"/>
      <c r="BS751" s="26"/>
      <c r="BT751" s="26"/>
      <c r="BU751" s="26"/>
      <c r="BV751" s="26"/>
      <c r="BW751" s="26"/>
      <c r="BX751" s="26"/>
      <c r="BY751" s="26"/>
      <c r="BZ751" s="26"/>
      <c r="CA751" s="26"/>
      <c r="CB751" s="26"/>
      <c r="CC751" s="26"/>
      <c r="CD751" s="26"/>
      <c r="CE751" s="26"/>
      <c r="CF751" s="26"/>
      <c r="CG751" s="26"/>
      <c r="CH751" s="26"/>
      <c r="CI751" s="26"/>
      <c r="CJ751" s="26"/>
      <c r="CK751" s="26"/>
      <c r="CL751" s="26"/>
      <c r="CM751" s="26"/>
      <c r="CN751" s="26"/>
      <c r="CO751" s="26"/>
      <c r="CP751" s="26"/>
      <c r="CQ751" s="26"/>
      <c r="CR751" s="26"/>
      <c r="CS751" s="26"/>
      <c r="CT751" s="26"/>
      <c r="CU751" s="26"/>
      <c r="CV751" s="26"/>
      <c r="CW751" s="26"/>
      <c r="CX751" s="26"/>
      <c r="CY751" s="26"/>
      <c r="CZ751" s="26"/>
      <c r="DA751" s="26"/>
      <c r="DB751" s="26"/>
      <c r="DC751" s="26"/>
      <c r="DD751" s="26"/>
      <c r="DE751" s="26"/>
      <c r="DF751" s="26"/>
      <c r="DG751" s="26"/>
      <c r="DH751" s="26"/>
      <c r="DI751" s="26"/>
      <c r="DJ751" s="26"/>
      <c r="DK751" s="26"/>
      <c r="DL751" s="26"/>
      <c r="DM751" s="26"/>
      <c r="DN751" s="26"/>
      <c r="DO751" s="26"/>
      <c r="DP751" s="26"/>
    </row>
    <row r="752" spans="1:120" ht="13.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5"/>
      <c r="BD752" s="26"/>
      <c r="BE752" s="26"/>
      <c r="BF752" s="26"/>
      <c r="BG752" s="26"/>
      <c r="BH752" s="26"/>
      <c r="BI752" s="26"/>
      <c r="BJ752" s="26"/>
      <c r="BK752" s="26"/>
      <c r="BL752" s="26"/>
      <c r="BM752" s="26"/>
      <c r="BN752" s="26"/>
      <c r="BO752" s="26"/>
      <c r="BP752" s="26"/>
      <c r="BQ752" s="26"/>
      <c r="BR752" s="26"/>
      <c r="BS752" s="26"/>
      <c r="BT752" s="26"/>
      <c r="BU752" s="26"/>
      <c r="BV752" s="26"/>
      <c r="BW752" s="26"/>
      <c r="BX752" s="26"/>
      <c r="BY752" s="26"/>
      <c r="BZ752" s="26"/>
      <c r="CA752" s="26"/>
      <c r="CB752" s="26"/>
      <c r="CC752" s="26"/>
      <c r="CD752" s="26"/>
      <c r="CE752" s="26"/>
      <c r="CF752" s="26"/>
      <c r="CG752" s="26"/>
      <c r="CH752" s="26"/>
      <c r="CI752" s="26"/>
      <c r="CJ752" s="26"/>
      <c r="CK752" s="26"/>
      <c r="CL752" s="26"/>
      <c r="CM752" s="26"/>
      <c r="CN752" s="26"/>
      <c r="CO752" s="26"/>
      <c r="CP752" s="26"/>
      <c r="CQ752" s="26"/>
      <c r="CR752" s="26"/>
      <c r="CS752" s="26"/>
      <c r="CT752" s="26"/>
      <c r="CU752" s="26"/>
      <c r="CV752" s="26"/>
      <c r="CW752" s="26"/>
      <c r="CX752" s="26"/>
      <c r="CY752" s="26"/>
      <c r="CZ752" s="26"/>
      <c r="DA752" s="26"/>
      <c r="DB752" s="26"/>
      <c r="DC752" s="26"/>
      <c r="DD752" s="26"/>
      <c r="DE752" s="26"/>
      <c r="DF752" s="26"/>
      <c r="DG752" s="26"/>
      <c r="DH752" s="26"/>
      <c r="DI752" s="26"/>
      <c r="DJ752" s="26"/>
      <c r="DK752" s="26"/>
      <c r="DL752" s="26"/>
      <c r="DM752" s="26"/>
      <c r="DN752" s="26"/>
      <c r="DO752" s="26"/>
      <c r="DP752" s="26"/>
    </row>
    <row r="753" spans="1:120" ht="13.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5"/>
      <c r="BD753" s="26"/>
      <c r="BE753" s="26"/>
      <c r="BF753" s="26"/>
      <c r="BG753" s="26"/>
      <c r="BH753" s="26"/>
      <c r="BI753" s="26"/>
      <c r="BJ753" s="26"/>
      <c r="BK753" s="26"/>
      <c r="BL753" s="26"/>
      <c r="BM753" s="26"/>
      <c r="BN753" s="26"/>
      <c r="BO753" s="26"/>
      <c r="BP753" s="26"/>
      <c r="BQ753" s="26"/>
      <c r="BR753" s="26"/>
      <c r="BS753" s="26"/>
      <c r="BT753" s="26"/>
      <c r="BU753" s="26"/>
      <c r="BV753" s="26"/>
      <c r="BW753" s="26"/>
      <c r="BX753" s="26"/>
      <c r="BY753" s="26"/>
      <c r="BZ753" s="26"/>
      <c r="CA753" s="26"/>
      <c r="CB753" s="26"/>
      <c r="CC753" s="26"/>
      <c r="CD753" s="26"/>
      <c r="CE753" s="26"/>
      <c r="CF753" s="26"/>
      <c r="CG753" s="26"/>
      <c r="CH753" s="26"/>
      <c r="CI753" s="26"/>
      <c r="CJ753" s="26"/>
      <c r="CK753" s="26"/>
      <c r="CL753" s="26"/>
      <c r="CM753" s="26"/>
      <c r="CN753" s="26"/>
      <c r="CO753" s="26"/>
      <c r="CP753" s="26"/>
      <c r="CQ753" s="26"/>
      <c r="CR753" s="26"/>
      <c r="CS753" s="26"/>
      <c r="CT753" s="26"/>
      <c r="CU753" s="26"/>
      <c r="CV753" s="26"/>
      <c r="CW753" s="26"/>
      <c r="CX753" s="26"/>
      <c r="CY753" s="26"/>
      <c r="CZ753" s="26"/>
      <c r="DA753" s="26"/>
      <c r="DB753" s="26"/>
      <c r="DC753" s="26"/>
      <c r="DD753" s="26"/>
      <c r="DE753" s="26"/>
      <c r="DF753" s="26"/>
      <c r="DG753" s="26"/>
      <c r="DH753" s="26"/>
      <c r="DI753" s="26"/>
      <c r="DJ753" s="26"/>
      <c r="DK753" s="26"/>
      <c r="DL753" s="26"/>
      <c r="DM753" s="26"/>
      <c r="DN753" s="26"/>
      <c r="DO753" s="26"/>
      <c r="DP753" s="26"/>
    </row>
    <row r="754" spans="1:120" ht="13.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5"/>
      <c r="BD754" s="26"/>
      <c r="BE754" s="26"/>
      <c r="BF754" s="26"/>
      <c r="BG754" s="26"/>
      <c r="BH754" s="26"/>
      <c r="BI754" s="26"/>
      <c r="BJ754" s="26"/>
      <c r="BK754" s="26"/>
      <c r="BL754" s="26"/>
      <c r="BM754" s="26"/>
      <c r="BN754" s="26"/>
      <c r="BO754" s="26"/>
      <c r="BP754" s="26"/>
      <c r="BQ754" s="26"/>
      <c r="BR754" s="26"/>
      <c r="BS754" s="26"/>
      <c r="BT754" s="26"/>
      <c r="BU754" s="26"/>
      <c r="BV754" s="26"/>
      <c r="BW754" s="26"/>
      <c r="BX754" s="26"/>
      <c r="BY754" s="26"/>
      <c r="BZ754" s="26"/>
      <c r="CA754" s="26"/>
      <c r="CB754" s="26"/>
      <c r="CC754" s="26"/>
      <c r="CD754" s="26"/>
      <c r="CE754" s="26"/>
      <c r="CF754" s="26"/>
      <c r="CG754" s="26"/>
      <c r="CH754" s="26"/>
      <c r="CI754" s="26"/>
      <c r="CJ754" s="26"/>
      <c r="CK754" s="26"/>
      <c r="CL754" s="26"/>
      <c r="CM754" s="26"/>
      <c r="CN754" s="26"/>
      <c r="CO754" s="26"/>
      <c r="CP754" s="26"/>
      <c r="CQ754" s="26"/>
      <c r="CR754" s="26"/>
      <c r="CS754" s="26"/>
      <c r="CT754" s="26"/>
      <c r="CU754" s="26"/>
      <c r="CV754" s="26"/>
      <c r="CW754" s="26"/>
      <c r="CX754" s="26"/>
      <c r="CY754" s="26"/>
      <c r="CZ754" s="26"/>
      <c r="DA754" s="26"/>
      <c r="DB754" s="26"/>
      <c r="DC754" s="26"/>
      <c r="DD754" s="26"/>
      <c r="DE754" s="26"/>
      <c r="DF754" s="26"/>
      <c r="DG754" s="26"/>
      <c r="DH754" s="26"/>
      <c r="DI754" s="26"/>
      <c r="DJ754" s="26"/>
      <c r="DK754" s="26"/>
      <c r="DL754" s="26"/>
      <c r="DM754" s="26"/>
      <c r="DN754" s="26"/>
      <c r="DO754" s="26"/>
      <c r="DP754" s="26"/>
    </row>
    <row r="755" spans="1:120" ht="13.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5"/>
      <c r="BD755" s="26"/>
      <c r="BE755" s="26"/>
      <c r="BF755" s="26"/>
      <c r="BG755" s="26"/>
      <c r="BH755" s="26"/>
      <c r="BI755" s="26"/>
      <c r="BJ755" s="26"/>
      <c r="BK755" s="26"/>
      <c r="BL755" s="26"/>
      <c r="BM755" s="26"/>
      <c r="BN755" s="26"/>
      <c r="BO755" s="26"/>
      <c r="BP755" s="26"/>
      <c r="BQ755" s="26"/>
      <c r="BR755" s="26"/>
      <c r="BS755" s="26"/>
      <c r="BT755" s="26"/>
      <c r="BU755" s="26"/>
      <c r="BV755" s="26"/>
      <c r="BW755" s="26"/>
      <c r="BX755" s="26"/>
      <c r="BY755" s="26"/>
      <c r="BZ755" s="26"/>
      <c r="CA755" s="26"/>
      <c r="CB755" s="26"/>
      <c r="CC755" s="26"/>
      <c r="CD755" s="26"/>
      <c r="CE755" s="26"/>
      <c r="CF755" s="26"/>
      <c r="CG755" s="26"/>
      <c r="CH755" s="26"/>
      <c r="CI755" s="26"/>
      <c r="CJ755" s="26"/>
      <c r="CK755" s="26"/>
      <c r="CL755" s="26"/>
      <c r="CM755" s="26"/>
      <c r="CN755" s="26"/>
      <c r="CO755" s="26"/>
      <c r="CP755" s="26"/>
      <c r="CQ755" s="26"/>
      <c r="CR755" s="26"/>
      <c r="CS755" s="26"/>
      <c r="CT755" s="26"/>
      <c r="CU755" s="26"/>
      <c r="CV755" s="26"/>
      <c r="CW755" s="26"/>
      <c r="CX755" s="26"/>
      <c r="CY755" s="26"/>
      <c r="CZ755" s="26"/>
      <c r="DA755" s="26"/>
      <c r="DB755" s="26"/>
      <c r="DC755" s="26"/>
      <c r="DD755" s="26"/>
      <c r="DE755" s="26"/>
      <c r="DF755" s="26"/>
      <c r="DG755" s="26"/>
      <c r="DH755" s="26"/>
      <c r="DI755" s="26"/>
      <c r="DJ755" s="26"/>
      <c r="DK755" s="26"/>
      <c r="DL755" s="26"/>
      <c r="DM755" s="26"/>
      <c r="DN755" s="26"/>
      <c r="DO755" s="26"/>
      <c r="DP755" s="26"/>
    </row>
    <row r="756" spans="1:120" ht="13.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5"/>
      <c r="BD756" s="26"/>
      <c r="BE756" s="26"/>
      <c r="BF756" s="26"/>
      <c r="BG756" s="26"/>
      <c r="BH756" s="26"/>
      <c r="BI756" s="26"/>
      <c r="BJ756" s="26"/>
      <c r="BK756" s="26"/>
      <c r="BL756" s="26"/>
      <c r="BM756" s="26"/>
      <c r="BN756" s="26"/>
      <c r="BO756" s="26"/>
      <c r="BP756" s="26"/>
      <c r="BQ756" s="26"/>
      <c r="BR756" s="26"/>
      <c r="BS756" s="26"/>
      <c r="BT756" s="26"/>
      <c r="BU756" s="26"/>
      <c r="BV756" s="26"/>
      <c r="BW756" s="26"/>
      <c r="BX756" s="26"/>
      <c r="BY756" s="26"/>
      <c r="BZ756" s="26"/>
      <c r="CA756" s="26"/>
      <c r="CB756" s="26"/>
      <c r="CC756" s="26"/>
      <c r="CD756" s="26"/>
      <c r="CE756" s="26"/>
      <c r="CF756" s="26"/>
      <c r="CG756" s="26"/>
      <c r="CH756" s="26"/>
      <c r="CI756" s="26"/>
      <c r="CJ756" s="26"/>
      <c r="CK756" s="26"/>
      <c r="CL756" s="26"/>
      <c r="CM756" s="26"/>
      <c r="CN756" s="26"/>
      <c r="CO756" s="26"/>
      <c r="CP756" s="26"/>
      <c r="CQ756" s="26"/>
      <c r="CR756" s="26"/>
      <c r="CS756" s="26"/>
      <c r="CT756" s="26"/>
      <c r="CU756" s="26"/>
      <c r="CV756" s="26"/>
      <c r="CW756" s="26"/>
      <c r="CX756" s="26"/>
      <c r="CY756" s="26"/>
      <c r="CZ756" s="26"/>
      <c r="DA756" s="26"/>
      <c r="DB756" s="26"/>
      <c r="DC756" s="26"/>
      <c r="DD756" s="26"/>
      <c r="DE756" s="26"/>
      <c r="DF756" s="26"/>
      <c r="DG756" s="26"/>
      <c r="DH756" s="26"/>
      <c r="DI756" s="26"/>
      <c r="DJ756" s="26"/>
      <c r="DK756" s="26"/>
      <c r="DL756" s="26"/>
      <c r="DM756" s="26"/>
      <c r="DN756" s="26"/>
      <c r="DO756" s="26"/>
      <c r="DP756" s="26"/>
    </row>
    <row r="757" spans="1:120" ht="13.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5"/>
      <c r="BD757" s="26"/>
      <c r="BE757" s="26"/>
      <c r="BF757" s="26"/>
      <c r="BG757" s="26"/>
      <c r="BH757" s="26"/>
      <c r="BI757" s="26"/>
      <c r="BJ757" s="26"/>
      <c r="BK757" s="26"/>
      <c r="BL757" s="26"/>
      <c r="BM757" s="26"/>
      <c r="BN757" s="26"/>
      <c r="BO757" s="26"/>
      <c r="BP757" s="26"/>
      <c r="BQ757" s="26"/>
      <c r="BR757" s="26"/>
      <c r="BS757" s="26"/>
      <c r="BT757" s="26"/>
      <c r="BU757" s="26"/>
      <c r="BV757" s="26"/>
      <c r="BW757" s="26"/>
      <c r="BX757" s="26"/>
      <c r="BY757" s="26"/>
      <c r="BZ757" s="26"/>
      <c r="CA757" s="26"/>
      <c r="CB757" s="26"/>
      <c r="CC757" s="26"/>
      <c r="CD757" s="26"/>
      <c r="CE757" s="26"/>
      <c r="CF757" s="26"/>
      <c r="CG757" s="26"/>
      <c r="CH757" s="26"/>
      <c r="CI757" s="26"/>
      <c r="CJ757" s="26"/>
      <c r="CK757" s="26"/>
      <c r="CL757" s="26"/>
      <c r="CM757" s="26"/>
      <c r="CN757" s="26"/>
      <c r="CO757" s="26"/>
      <c r="CP757" s="26"/>
      <c r="CQ757" s="26"/>
      <c r="CR757" s="26"/>
      <c r="CS757" s="26"/>
      <c r="CT757" s="26"/>
      <c r="CU757" s="26"/>
      <c r="CV757" s="26"/>
      <c r="CW757" s="26"/>
      <c r="CX757" s="26"/>
      <c r="CY757" s="26"/>
      <c r="CZ757" s="26"/>
      <c r="DA757" s="26"/>
      <c r="DB757" s="26"/>
      <c r="DC757" s="26"/>
      <c r="DD757" s="26"/>
      <c r="DE757" s="26"/>
      <c r="DF757" s="26"/>
      <c r="DG757" s="26"/>
      <c r="DH757" s="26"/>
      <c r="DI757" s="26"/>
      <c r="DJ757" s="26"/>
      <c r="DK757" s="26"/>
      <c r="DL757" s="26"/>
      <c r="DM757" s="26"/>
      <c r="DN757" s="26"/>
      <c r="DO757" s="26"/>
      <c r="DP757" s="26"/>
    </row>
    <row r="758" spans="1:120" ht="13.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5"/>
      <c r="BD758" s="26"/>
      <c r="BE758" s="26"/>
      <c r="BF758" s="26"/>
      <c r="BG758" s="26"/>
      <c r="BH758" s="26"/>
      <c r="BI758" s="26"/>
      <c r="BJ758" s="26"/>
      <c r="BK758" s="26"/>
      <c r="BL758" s="26"/>
      <c r="BM758" s="26"/>
      <c r="BN758" s="26"/>
      <c r="BO758" s="26"/>
      <c r="BP758" s="26"/>
      <c r="BQ758" s="26"/>
      <c r="BR758" s="26"/>
      <c r="BS758" s="26"/>
      <c r="BT758" s="26"/>
      <c r="BU758" s="26"/>
      <c r="BV758" s="26"/>
      <c r="BW758" s="26"/>
      <c r="BX758" s="26"/>
      <c r="BY758" s="26"/>
      <c r="BZ758" s="26"/>
      <c r="CA758" s="26"/>
      <c r="CB758" s="26"/>
      <c r="CC758" s="26"/>
      <c r="CD758" s="26"/>
      <c r="CE758" s="26"/>
      <c r="CF758" s="26"/>
      <c r="CG758" s="26"/>
      <c r="CH758" s="26"/>
      <c r="CI758" s="26"/>
      <c r="CJ758" s="26"/>
      <c r="CK758" s="26"/>
      <c r="CL758" s="26"/>
      <c r="CM758" s="26"/>
      <c r="CN758" s="26"/>
      <c r="CO758" s="26"/>
      <c r="CP758" s="26"/>
      <c r="CQ758" s="26"/>
      <c r="CR758" s="26"/>
      <c r="CS758" s="26"/>
      <c r="CT758" s="26"/>
      <c r="CU758" s="26"/>
      <c r="CV758" s="26"/>
      <c r="CW758" s="26"/>
      <c r="CX758" s="26"/>
      <c r="CY758" s="26"/>
      <c r="CZ758" s="26"/>
      <c r="DA758" s="26"/>
      <c r="DB758" s="26"/>
      <c r="DC758" s="26"/>
      <c r="DD758" s="26"/>
      <c r="DE758" s="26"/>
      <c r="DF758" s="26"/>
      <c r="DG758" s="26"/>
      <c r="DH758" s="26"/>
      <c r="DI758" s="26"/>
      <c r="DJ758" s="26"/>
      <c r="DK758" s="26"/>
      <c r="DL758" s="26"/>
      <c r="DM758" s="26"/>
      <c r="DN758" s="26"/>
      <c r="DO758" s="26"/>
      <c r="DP758" s="26"/>
    </row>
    <row r="759" spans="1:120" ht="13.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5"/>
      <c r="BD759" s="26"/>
      <c r="BE759" s="26"/>
      <c r="BF759" s="26"/>
      <c r="BG759" s="26"/>
      <c r="BH759" s="26"/>
      <c r="BI759" s="26"/>
      <c r="BJ759" s="26"/>
      <c r="BK759" s="26"/>
      <c r="BL759" s="26"/>
      <c r="BM759" s="26"/>
      <c r="BN759" s="26"/>
      <c r="BO759" s="26"/>
      <c r="BP759" s="26"/>
      <c r="BQ759" s="26"/>
      <c r="BR759" s="26"/>
      <c r="BS759" s="26"/>
      <c r="BT759" s="26"/>
      <c r="BU759" s="26"/>
      <c r="BV759" s="26"/>
      <c r="BW759" s="26"/>
      <c r="BX759" s="26"/>
      <c r="BY759" s="26"/>
      <c r="BZ759" s="26"/>
      <c r="CA759" s="26"/>
      <c r="CB759" s="26"/>
      <c r="CC759" s="26"/>
      <c r="CD759" s="26"/>
      <c r="CE759" s="26"/>
      <c r="CF759" s="26"/>
      <c r="CG759" s="26"/>
      <c r="CH759" s="26"/>
      <c r="CI759" s="26"/>
      <c r="CJ759" s="26"/>
      <c r="CK759" s="26"/>
      <c r="CL759" s="26"/>
      <c r="CM759" s="26"/>
      <c r="CN759" s="26"/>
      <c r="CO759" s="26"/>
      <c r="CP759" s="26"/>
      <c r="CQ759" s="26"/>
      <c r="CR759" s="26"/>
      <c r="CS759" s="26"/>
      <c r="CT759" s="26"/>
      <c r="CU759" s="26"/>
      <c r="CV759" s="26"/>
      <c r="CW759" s="26"/>
      <c r="CX759" s="26"/>
      <c r="CY759" s="26"/>
      <c r="CZ759" s="26"/>
      <c r="DA759" s="26"/>
      <c r="DB759" s="26"/>
      <c r="DC759" s="26"/>
      <c r="DD759" s="26"/>
      <c r="DE759" s="26"/>
      <c r="DF759" s="26"/>
      <c r="DG759" s="26"/>
      <c r="DH759" s="26"/>
      <c r="DI759" s="26"/>
      <c r="DJ759" s="26"/>
      <c r="DK759" s="26"/>
      <c r="DL759" s="26"/>
      <c r="DM759" s="26"/>
      <c r="DN759" s="26"/>
      <c r="DO759" s="26"/>
      <c r="DP759" s="26"/>
    </row>
    <row r="760" spans="1:120" ht="13.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5"/>
      <c r="BD760" s="26"/>
      <c r="BE760" s="26"/>
      <c r="BF760" s="26"/>
      <c r="BG760" s="26"/>
      <c r="BH760" s="26"/>
      <c r="BI760" s="26"/>
      <c r="BJ760" s="26"/>
      <c r="BK760" s="26"/>
      <c r="BL760" s="26"/>
      <c r="BM760" s="26"/>
      <c r="BN760" s="26"/>
      <c r="BO760" s="26"/>
      <c r="BP760" s="26"/>
      <c r="BQ760" s="26"/>
      <c r="BR760" s="26"/>
      <c r="BS760" s="26"/>
      <c r="BT760" s="26"/>
      <c r="BU760" s="26"/>
      <c r="BV760" s="26"/>
      <c r="BW760" s="26"/>
      <c r="BX760" s="26"/>
      <c r="BY760" s="26"/>
      <c r="BZ760" s="26"/>
      <c r="CA760" s="26"/>
      <c r="CB760" s="26"/>
      <c r="CC760" s="26"/>
      <c r="CD760" s="26"/>
      <c r="CE760" s="26"/>
      <c r="CF760" s="26"/>
      <c r="CG760" s="26"/>
      <c r="CH760" s="26"/>
      <c r="CI760" s="26"/>
      <c r="CJ760" s="26"/>
      <c r="CK760" s="26"/>
      <c r="CL760" s="26"/>
      <c r="CM760" s="26"/>
      <c r="CN760" s="26"/>
      <c r="CO760" s="26"/>
      <c r="CP760" s="26"/>
      <c r="CQ760" s="26"/>
      <c r="CR760" s="26"/>
      <c r="CS760" s="26"/>
      <c r="CT760" s="26"/>
      <c r="CU760" s="26"/>
      <c r="CV760" s="26"/>
      <c r="CW760" s="26"/>
      <c r="CX760" s="26"/>
      <c r="CY760" s="26"/>
      <c r="CZ760" s="26"/>
      <c r="DA760" s="26"/>
      <c r="DB760" s="26"/>
      <c r="DC760" s="26"/>
      <c r="DD760" s="26"/>
      <c r="DE760" s="26"/>
      <c r="DF760" s="26"/>
      <c r="DG760" s="26"/>
      <c r="DH760" s="26"/>
      <c r="DI760" s="26"/>
      <c r="DJ760" s="26"/>
      <c r="DK760" s="26"/>
      <c r="DL760" s="26"/>
      <c r="DM760" s="26"/>
      <c r="DN760" s="26"/>
      <c r="DO760" s="26"/>
      <c r="DP760" s="26"/>
    </row>
    <row r="761" spans="1:120" ht="13.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5"/>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c r="BZ761" s="26"/>
      <c r="CA761" s="26"/>
      <c r="CB761" s="26"/>
      <c r="CC761" s="26"/>
      <c r="CD761" s="26"/>
      <c r="CE761" s="26"/>
      <c r="CF761" s="26"/>
      <c r="CG761" s="26"/>
      <c r="CH761" s="26"/>
      <c r="CI761" s="26"/>
      <c r="CJ761" s="26"/>
      <c r="CK761" s="26"/>
      <c r="CL761" s="26"/>
      <c r="CM761" s="26"/>
      <c r="CN761" s="26"/>
      <c r="CO761" s="26"/>
      <c r="CP761" s="26"/>
      <c r="CQ761" s="26"/>
      <c r="CR761" s="26"/>
      <c r="CS761" s="26"/>
      <c r="CT761" s="26"/>
      <c r="CU761" s="26"/>
      <c r="CV761" s="26"/>
      <c r="CW761" s="26"/>
      <c r="CX761" s="26"/>
      <c r="CY761" s="26"/>
      <c r="CZ761" s="26"/>
      <c r="DA761" s="26"/>
      <c r="DB761" s="26"/>
      <c r="DC761" s="26"/>
      <c r="DD761" s="26"/>
      <c r="DE761" s="26"/>
      <c r="DF761" s="26"/>
      <c r="DG761" s="26"/>
      <c r="DH761" s="26"/>
      <c r="DI761" s="26"/>
      <c r="DJ761" s="26"/>
      <c r="DK761" s="26"/>
      <c r="DL761" s="26"/>
      <c r="DM761" s="26"/>
      <c r="DN761" s="26"/>
      <c r="DO761" s="26"/>
      <c r="DP761" s="26"/>
    </row>
    <row r="762" spans="1:120" ht="13.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5"/>
      <c r="BD762" s="26"/>
      <c r="BE762" s="26"/>
      <c r="BF762" s="26"/>
      <c r="BG762" s="26"/>
      <c r="BH762" s="26"/>
      <c r="BI762" s="26"/>
      <c r="BJ762" s="26"/>
      <c r="BK762" s="26"/>
      <c r="BL762" s="26"/>
      <c r="BM762" s="26"/>
      <c r="BN762" s="26"/>
      <c r="BO762" s="26"/>
      <c r="BP762" s="26"/>
      <c r="BQ762" s="26"/>
      <c r="BR762" s="26"/>
      <c r="BS762" s="26"/>
      <c r="BT762" s="26"/>
      <c r="BU762" s="26"/>
      <c r="BV762" s="26"/>
      <c r="BW762" s="26"/>
      <c r="BX762" s="26"/>
      <c r="BY762" s="26"/>
      <c r="BZ762" s="26"/>
      <c r="CA762" s="26"/>
      <c r="CB762" s="26"/>
      <c r="CC762" s="26"/>
      <c r="CD762" s="26"/>
      <c r="CE762" s="26"/>
      <c r="CF762" s="26"/>
      <c r="CG762" s="26"/>
      <c r="CH762" s="26"/>
      <c r="CI762" s="26"/>
      <c r="CJ762" s="26"/>
      <c r="CK762" s="26"/>
      <c r="CL762" s="26"/>
      <c r="CM762" s="26"/>
      <c r="CN762" s="26"/>
      <c r="CO762" s="26"/>
      <c r="CP762" s="26"/>
      <c r="CQ762" s="26"/>
      <c r="CR762" s="26"/>
      <c r="CS762" s="26"/>
      <c r="CT762" s="26"/>
      <c r="CU762" s="26"/>
      <c r="CV762" s="26"/>
      <c r="CW762" s="26"/>
      <c r="CX762" s="26"/>
      <c r="CY762" s="26"/>
      <c r="CZ762" s="26"/>
      <c r="DA762" s="26"/>
      <c r="DB762" s="26"/>
      <c r="DC762" s="26"/>
      <c r="DD762" s="26"/>
      <c r="DE762" s="26"/>
      <c r="DF762" s="26"/>
      <c r="DG762" s="26"/>
      <c r="DH762" s="26"/>
      <c r="DI762" s="26"/>
      <c r="DJ762" s="26"/>
      <c r="DK762" s="26"/>
      <c r="DL762" s="26"/>
      <c r="DM762" s="26"/>
      <c r="DN762" s="26"/>
      <c r="DO762" s="26"/>
      <c r="DP762" s="26"/>
    </row>
    <row r="763" spans="1:120" ht="13.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5"/>
      <c r="BD763" s="26"/>
      <c r="BE763" s="26"/>
      <c r="BF763" s="26"/>
      <c r="BG763" s="26"/>
      <c r="BH763" s="26"/>
      <c r="BI763" s="26"/>
      <c r="BJ763" s="26"/>
      <c r="BK763" s="26"/>
      <c r="BL763" s="26"/>
      <c r="BM763" s="26"/>
      <c r="BN763" s="26"/>
      <c r="BO763" s="26"/>
      <c r="BP763" s="26"/>
      <c r="BQ763" s="26"/>
      <c r="BR763" s="26"/>
      <c r="BS763" s="26"/>
      <c r="BT763" s="26"/>
      <c r="BU763" s="26"/>
      <c r="BV763" s="26"/>
      <c r="BW763" s="26"/>
      <c r="BX763" s="26"/>
      <c r="BY763" s="26"/>
      <c r="BZ763" s="26"/>
      <c r="CA763" s="26"/>
      <c r="CB763" s="26"/>
      <c r="CC763" s="26"/>
      <c r="CD763" s="26"/>
      <c r="CE763" s="26"/>
      <c r="CF763" s="26"/>
      <c r="CG763" s="26"/>
      <c r="CH763" s="26"/>
      <c r="CI763" s="26"/>
      <c r="CJ763" s="26"/>
      <c r="CK763" s="26"/>
      <c r="CL763" s="26"/>
      <c r="CM763" s="26"/>
      <c r="CN763" s="26"/>
      <c r="CO763" s="26"/>
      <c r="CP763" s="26"/>
      <c r="CQ763" s="26"/>
      <c r="CR763" s="26"/>
      <c r="CS763" s="26"/>
      <c r="CT763" s="26"/>
      <c r="CU763" s="26"/>
      <c r="CV763" s="26"/>
      <c r="CW763" s="26"/>
      <c r="CX763" s="26"/>
      <c r="CY763" s="26"/>
      <c r="CZ763" s="26"/>
      <c r="DA763" s="26"/>
      <c r="DB763" s="26"/>
      <c r="DC763" s="26"/>
      <c r="DD763" s="26"/>
      <c r="DE763" s="26"/>
      <c r="DF763" s="26"/>
      <c r="DG763" s="26"/>
      <c r="DH763" s="26"/>
      <c r="DI763" s="26"/>
      <c r="DJ763" s="26"/>
      <c r="DK763" s="26"/>
      <c r="DL763" s="26"/>
      <c r="DM763" s="26"/>
      <c r="DN763" s="26"/>
      <c r="DO763" s="26"/>
      <c r="DP763" s="26"/>
    </row>
    <row r="764" spans="1:120" ht="13.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5"/>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26"/>
      <c r="CE764" s="26"/>
      <c r="CF764" s="26"/>
      <c r="CG764" s="26"/>
      <c r="CH764" s="26"/>
      <c r="CI764" s="26"/>
      <c r="CJ764" s="26"/>
      <c r="CK764" s="26"/>
      <c r="CL764" s="26"/>
      <c r="CM764" s="26"/>
      <c r="CN764" s="26"/>
      <c r="CO764" s="26"/>
      <c r="CP764" s="26"/>
      <c r="CQ764" s="26"/>
      <c r="CR764" s="26"/>
      <c r="CS764" s="26"/>
      <c r="CT764" s="26"/>
      <c r="CU764" s="26"/>
      <c r="CV764" s="26"/>
      <c r="CW764" s="26"/>
      <c r="CX764" s="26"/>
      <c r="CY764" s="26"/>
      <c r="CZ764" s="26"/>
      <c r="DA764" s="26"/>
      <c r="DB764" s="26"/>
      <c r="DC764" s="26"/>
      <c r="DD764" s="26"/>
      <c r="DE764" s="26"/>
      <c r="DF764" s="26"/>
      <c r="DG764" s="26"/>
      <c r="DH764" s="26"/>
      <c r="DI764" s="26"/>
      <c r="DJ764" s="26"/>
      <c r="DK764" s="26"/>
      <c r="DL764" s="26"/>
      <c r="DM764" s="26"/>
      <c r="DN764" s="26"/>
      <c r="DO764" s="26"/>
      <c r="DP764" s="26"/>
    </row>
    <row r="765" spans="1:120" ht="13.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5"/>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c r="CC765" s="26"/>
      <c r="CD765" s="26"/>
      <c r="CE765" s="26"/>
      <c r="CF765" s="26"/>
      <c r="CG765" s="26"/>
      <c r="CH765" s="26"/>
      <c r="CI765" s="26"/>
      <c r="CJ765" s="26"/>
      <c r="CK765" s="26"/>
      <c r="CL765" s="26"/>
      <c r="CM765" s="26"/>
      <c r="CN765" s="26"/>
      <c r="CO765" s="26"/>
      <c r="CP765" s="26"/>
      <c r="CQ765" s="26"/>
      <c r="CR765" s="26"/>
      <c r="CS765" s="26"/>
      <c r="CT765" s="26"/>
      <c r="CU765" s="26"/>
      <c r="CV765" s="26"/>
      <c r="CW765" s="26"/>
      <c r="CX765" s="26"/>
      <c r="CY765" s="26"/>
      <c r="CZ765" s="26"/>
      <c r="DA765" s="26"/>
      <c r="DB765" s="26"/>
      <c r="DC765" s="26"/>
      <c r="DD765" s="26"/>
      <c r="DE765" s="26"/>
      <c r="DF765" s="26"/>
      <c r="DG765" s="26"/>
      <c r="DH765" s="26"/>
      <c r="DI765" s="26"/>
      <c r="DJ765" s="26"/>
      <c r="DK765" s="26"/>
      <c r="DL765" s="26"/>
      <c r="DM765" s="26"/>
      <c r="DN765" s="26"/>
      <c r="DO765" s="26"/>
      <c r="DP765" s="26"/>
    </row>
    <row r="766" spans="1:120" ht="13.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5"/>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26"/>
      <c r="CE766" s="26"/>
      <c r="CF766" s="26"/>
      <c r="CG766" s="26"/>
      <c r="CH766" s="26"/>
      <c r="CI766" s="26"/>
      <c r="CJ766" s="26"/>
      <c r="CK766" s="26"/>
      <c r="CL766" s="26"/>
      <c r="CM766" s="26"/>
      <c r="CN766" s="26"/>
      <c r="CO766" s="26"/>
      <c r="CP766" s="26"/>
      <c r="CQ766" s="26"/>
      <c r="CR766" s="26"/>
      <c r="CS766" s="26"/>
      <c r="CT766" s="26"/>
      <c r="CU766" s="26"/>
      <c r="CV766" s="26"/>
      <c r="CW766" s="26"/>
      <c r="CX766" s="26"/>
      <c r="CY766" s="26"/>
      <c r="CZ766" s="26"/>
      <c r="DA766" s="26"/>
      <c r="DB766" s="26"/>
      <c r="DC766" s="26"/>
      <c r="DD766" s="26"/>
      <c r="DE766" s="26"/>
      <c r="DF766" s="26"/>
      <c r="DG766" s="26"/>
      <c r="DH766" s="26"/>
      <c r="DI766" s="26"/>
      <c r="DJ766" s="26"/>
      <c r="DK766" s="26"/>
      <c r="DL766" s="26"/>
      <c r="DM766" s="26"/>
      <c r="DN766" s="26"/>
      <c r="DO766" s="26"/>
      <c r="DP766" s="26"/>
    </row>
    <row r="767" spans="1:120" ht="13.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5"/>
      <c r="BD767" s="26"/>
      <c r="BE767" s="26"/>
      <c r="BF767" s="26"/>
      <c r="BG767" s="26"/>
      <c r="BH767" s="26"/>
      <c r="BI767" s="26"/>
      <c r="BJ767" s="26"/>
      <c r="BK767" s="26"/>
      <c r="BL767" s="26"/>
      <c r="BM767" s="26"/>
      <c r="BN767" s="26"/>
      <c r="BO767" s="26"/>
      <c r="BP767" s="26"/>
      <c r="BQ767" s="26"/>
      <c r="BR767" s="26"/>
      <c r="BS767" s="26"/>
      <c r="BT767" s="26"/>
      <c r="BU767" s="26"/>
      <c r="BV767" s="26"/>
      <c r="BW767" s="26"/>
      <c r="BX767" s="26"/>
      <c r="BY767" s="26"/>
      <c r="BZ767" s="26"/>
      <c r="CA767" s="26"/>
      <c r="CB767" s="26"/>
      <c r="CC767" s="26"/>
      <c r="CD767" s="26"/>
      <c r="CE767" s="26"/>
      <c r="CF767" s="26"/>
      <c r="CG767" s="26"/>
      <c r="CH767" s="26"/>
      <c r="CI767" s="26"/>
      <c r="CJ767" s="26"/>
      <c r="CK767" s="26"/>
      <c r="CL767" s="26"/>
      <c r="CM767" s="26"/>
      <c r="CN767" s="26"/>
      <c r="CO767" s="26"/>
      <c r="CP767" s="26"/>
      <c r="CQ767" s="26"/>
      <c r="CR767" s="26"/>
      <c r="CS767" s="26"/>
      <c r="CT767" s="26"/>
      <c r="CU767" s="26"/>
      <c r="CV767" s="26"/>
      <c r="CW767" s="26"/>
      <c r="CX767" s="26"/>
      <c r="CY767" s="26"/>
      <c r="CZ767" s="26"/>
      <c r="DA767" s="26"/>
      <c r="DB767" s="26"/>
      <c r="DC767" s="26"/>
      <c r="DD767" s="26"/>
      <c r="DE767" s="26"/>
      <c r="DF767" s="26"/>
      <c r="DG767" s="26"/>
      <c r="DH767" s="26"/>
      <c r="DI767" s="26"/>
      <c r="DJ767" s="26"/>
      <c r="DK767" s="26"/>
      <c r="DL767" s="26"/>
      <c r="DM767" s="26"/>
      <c r="DN767" s="26"/>
      <c r="DO767" s="26"/>
      <c r="DP767" s="26"/>
    </row>
    <row r="768" spans="1:120" ht="13.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5"/>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26"/>
      <c r="CE768" s="26"/>
      <c r="CF768" s="26"/>
      <c r="CG768" s="26"/>
      <c r="CH768" s="26"/>
      <c r="CI768" s="26"/>
      <c r="CJ768" s="26"/>
      <c r="CK768" s="26"/>
      <c r="CL768" s="26"/>
      <c r="CM768" s="26"/>
      <c r="CN768" s="26"/>
      <c r="CO768" s="26"/>
      <c r="CP768" s="26"/>
      <c r="CQ768" s="26"/>
      <c r="CR768" s="26"/>
      <c r="CS768" s="26"/>
      <c r="CT768" s="26"/>
      <c r="CU768" s="26"/>
      <c r="CV768" s="26"/>
      <c r="CW768" s="26"/>
      <c r="CX768" s="26"/>
      <c r="CY768" s="26"/>
      <c r="CZ768" s="26"/>
      <c r="DA768" s="26"/>
      <c r="DB768" s="26"/>
      <c r="DC768" s="26"/>
      <c r="DD768" s="26"/>
      <c r="DE768" s="26"/>
      <c r="DF768" s="26"/>
      <c r="DG768" s="26"/>
      <c r="DH768" s="26"/>
      <c r="DI768" s="26"/>
      <c r="DJ768" s="26"/>
      <c r="DK768" s="26"/>
      <c r="DL768" s="26"/>
      <c r="DM768" s="26"/>
      <c r="DN768" s="26"/>
      <c r="DO768" s="26"/>
      <c r="DP768" s="26"/>
    </row>
    <row r="769" spans="1:120" ht="13.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5"/>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c r="BZ769" s="26"/>
      <c r="CA769" s="26"/>
      <c r="CB769" s="26"/>
      <c r="CC769" s="26"/>
      <c r="CD769" s="26"/>
      <c r="CE769" s="26"/>
      <c r="CF769" s="26"/>
      <c r="CG769" s="26"/>
      <c r="CH769" s="26"/>
      <c r="CI769" s="26"/>
      <c r="CJ769" s="26"/>
      <c r="CK769" s="26"/>
      <c r="CL769" s="26"/>
      <c r="CM769" s="26"/>
      <c r="CN769" s="26"/>
      <c r="CO769" s="26"/>
      <c r="CP769" s="26"/>
      <c r="CQ769" s="26"/>
      <c r="CR769" s="26"/>
      <c r="CS769" s="26"/>
      <c r="CT769" s="26"/>
      <c r="CU769" s="26"/>
      <c r="CV769" s="26"/>
      <c r="CW769" s="26"/>
      <c r="CX769" s="26"/>
      <c r="CY769" s="26"/>
      <c r="CZ769" s="26"/>
      <c r="DA769" s="26"/>
      <c r="DB769" s="26"/>
      <c r="DC769" s="26"/>
      <c r="DD769" s="26"/>
      <c r="DE769" s="26"/>
      <c r="DF769" s="26"/>
      <c r="DG769" s="26"/>
      <c r="DH769" s="26"/>
      <c r="DI769" s="26"/>
      <c r="DJ769" s="26"/>
      <c r="DK769" s="26"/>
      <c r="DL769" s="26"/>
      <c r="DM769" s="26"/>
      <c r="DN769" s="26"/>
      <c r="DO769" s="26"/>
      <c r="DP769" s="26"/>
    </row>
    <row r="770" spans="1:120" ht="13.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5"/>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26"/>
      <c r="CE770" s="26"/>
      <c r="CF770" s="26"/>
      <c r="CG770" s="26"/>
      <c r="CH770" s="26"/>
      <c r="CI770" s="26"/>
      <c r="CJ770" s="26"/>
      <c r="CK770" s="26"/>
      <c r="CL770" s="26"/>
      <c r="CM770" s="26"/>
      <c r="CN770" s="26"/>
      <c r="CO770" s="26"/>
      <c r="CP770" s="26"/>
      <c r="CQ770" s="26"/>
      <c r="CR770" s="26"/>
      <c r="CS770" s="26"/>
      <c r="CT770" s="26"/>
      <c r="CU770" s="26"/>
      <c r="CV770" s="26"/>
      <c r="CW770" s="26"/>
      <c r="CX770" s="26"/>
      <c r="CY770" s="26"/>
      <c r="CZ770" s="26"/>
      <c r="DA770" s="26"/>
      <c r="DB770" s="26"/>
      <c r="DC770" s="26"/>
      <c r="DD770" s="26"/>
      <c r="DE770" s="26"/>
      <c r="DF770" s="26"/>
      <c r="DG770" s="26"/>
      <c r="DH770" s="26"/>
      <c r="DI770" s="26"/>
      <c r="DJ770" s="26"/>
      <c r="DK770" s="26"/>
      <c r="DL770" s="26"/>
      <c r="DM770" s="26"/>
      <c r="DN770" s="26"/>
      <c r="DO770" s="26"/>
      <c r="DP770" s="26"/>
    </row>
    <row r="771" spans="1:120" ht="13.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5"/>
      <c r="BD771" s="26"/>
      <c r="BE771" s="26"/>
      <c r="BF771" s="26"/>
      <c r="BG771" s="26"/>
      <c r="BH771" s="26"/>
      <c r="BI771" s="26"/>
      <c r="BJ771" s="26"/>
      <c r="BK771" s="26"/>
      <c r="BL771" s="26"/>
      <c r="BM771" s="26"/>
      <c r="BN771" s="26"/>
      <c r="BO771" s="26"/>
      <c r="BP771" s="26"/>
      <c r="BQ771" s="26"/>
      <c r="BR771" s="26"/>
      <c r="BS771" s="26"/>
      <c r="BT771" s="26"/>
      <c r="BU771" s="26"/>
      <c r="BV771" s="26"/>
      <c r="BW771" s="26"/>
      <c r="BX771" s="26"/>
      <c r="BY771" s="26"/>
      <c r="BZ771" s="26"/>
      <c r="CA771" s="26"/>
      <c r="CB771" s="26"/>
      <c r="CC771" s="26"/>
      <c r="CD771" s="26"/>
      <c r="CE771" s="26"/>
      <c r="CF771" s="26"/>
      <c r="CG771" s="26"/>
      <c r="CH771" s="26"/>
      <c r="CI771" s="26"/>
      <c r="CJ771" s="26"/>
      <c r="CK771" s="26"/>
      <c r="CL771" s="26"/>
      <c r="CM771" s="26"/>
      <c r="CN771" s="26"/>
      <c r="CO771" s="26"/>
      <c r="CP771" s="26"/>
      <c r="CQ771" s="26"/>
      <c r="CR771" s="26"/>
      <c r="CS771" s="26"/>
      <c r="CT771" s="26"/>
      <c r="CU771" s="26"/>
      <c r="CV771" s="26"/>
      <c r="CW771" s="26"/>
      <c r="CX771" s="26"/>
      <c r="CY771" s="26"/>
      <c r="CZ771" s="26"/>
      <c r="DA771" s="26"/>
      <c r="DB771" s="26"/>
      <c r="DC771" s="26"/>
      <c r="DD771" s="26"/>
      <c r="DE771" s="26"/>
      <c r="DF771" s="26"/>
      <c r="DG771" s="26"/>
      <c r="DH771" s="26"/>
      <c r="DI771" s="26"/>
      <c r="DJ771" s="26"/>
      <c r="DK771" s="26"/>
      <c r="DL771" s="26"/>
      <c r="DM771" s="26"/>
      <c r="DN771" s="26"/>
      <c r="DO771" s="26"/>
      <c r="DP771" s="26"/>
    </row>
    <row r="772" spans="1:120" ht="13.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5"/>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26"/>
      <c r="CE772" s="26"/>
      <c r="CF772" s="26"/>
      <c r="CG772" s="26"/>
      <c r="CH772" s="26"/>
      <c r="CI772" s="26"/>
      <c r="CJ772" s="26"/>
      <c r="CK772" s="26"/>
      <c r="CL772" s="26"/>
      <c r="CM772" s="26"/>
      <c r="CN772" s="26"/>
      <c r="CO772" s="26"/>
      <c r="CP772" s="26"/>
      <c r="CQ772" s="26"/>
      <c r="CR772" s="26"/>
      <c r="CS772" s="26"/>
      <c r="CT772" s="26"/>
      <c r="CU772" s="26"/>
      <c r="CV772" s="26"/>
      <c r="CW772" s="26"/>
      <c r="CX772" s="26"/>
      <c r="CY772" s="26"/>
      <c r="CZ772" s="26"/>
      <c r="DA772" s="26"/>
      <c r="DB772" s="26"/>
      <c r="DC772" s="26"/>
      <c r="DD772" s="26"/>
      <c r="DE772" s="26"/>
      <c r="DF772" s="26"/>
      <c r="DG772" s="26"/>
      <c r="DH772" s="26"/>
      <c r="DI772" s="26"/>
      <c r="DJ772" s="26"/>
      <c r="DK772" s="26"/>
      <c r="DL772" s="26"/>
      <c r="DM772" s="26"/>
      <c r="DN772" s="26"/>
      <c r="DO772" s="26"/>
      <c r="DP772" s="26"/>
    </row>
    <row r="773" spans="1:120" ht="13.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5"/>
      <c r="BD773" s="26"/>
      <c r="BE773" s="26"/>
      <c r="BF773" s="26"/>
      <c r="BG773" s="26"/>
      <c r="BH773" s="26"/>
      <c r="BI773" s="26"/>
      <c r="BJ773" s="26"/>
      <c r="BK773" s="26"/>
      <c r="BL773" s="26"/>
      <c r="BM773" s="26"/>
      <c r="BN773" s="26"/>
      <c r="BO773" s="26"/>
      <c r="BP773" s="26"/>
      <c r="BQ773" s="26"/>
      <c r="BR773" s="26"/>
      <c r="BS773" s="26"/>
      <c r="BT773" s="26"/>
      <c r="BU773" s="26"/>
      <c r="BV773" s="26"/>
      <c r="BW773" s="26"/>
      <c r="BX773" s="26"/>
      <c r="BY773" s="26"/>
      <c r="BZ773" s="26"/>
      <c r="CA773" s="26"/>
      <c r="CB773" s="26"/>
      <c r="CC773" s="26"/>
      <c r="CD773" s="26"/>
      <c r="CE773" s="26"/>
      <c r="CF773" s="26"/>
      <c r="CG773" s="26"/>
      <c r="CH773" s="26"/>
      <c r="CI773" s="26"/>
      <c r="CJ773" s="26"/>
      <c r="CK773" s="26"/>
      <c r="CL773" s="26"/>
      <c r="CM773" s="26"/>
      <c r="CN773" s="26"/>
      <c r="CO773" s="26"/>
      <c r="CP773" s="26"/>
      <c r="CQ773" s="26"/>
      <c r="CR773" s="26"/>
      <c r="CS773" s="26"/>
      <c r="CT773" s="26"/>
      <c r="CU773" s="26"/>
      <c r="CV773" s="26"/>
      <c r="CW773" s="26"/>
      <c r="CX773" s="26"/>
      <c r="CY773" s="26"/>
      <c r="CZ773" s="26"/>
      <c r="DA773" s="26"/>
      <c r="DB773" s="26"/>
      <c r="DC773" s="26"/>
      <c r="DD773" s="26"/>
      <c r="DE773" s="26"/>
      <c r="DF773" s="26"/>
      <c r="DG773" s="26"/>
      <c r="DH773" s="26"/>
      <c r="DI773" s="26"/>
      <c r="DJ773" s="26"/>
      <c r="DK773" s="26"/>
      <c r="DL773" s="26"/>
      <c r="DM773" s="26"/>
      <c r="DN773" s="26"/>
      <c r="DO773" s="26"/>
      <c r="DP773" s="26"/>
    </row>
    <row r="774" spans="1:120" ht="13.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5"/>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6"/>
      <c r="DE774" s="26"/>
      <c r="DF774" s="26"/>
      <c r="DG774" s="26"/>
      <c r="DH774" s="26"/>
      <c r="DI774" s="26"/>
      <c r="DJ774" s="26"/>
      <c r="DK774" s="26"/>
      <c r="DL774" s="26"/>
      <c r="DM774" s="26"/>
      <c r="DN774" s="26"/>
      <c r="DO774" s="26"/>
      <c r="DP774" s="26"/>
    </row>
    <row r="775" spans="1:120" ht="13.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5"/>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row>
    <row r="776" spans="1:120" ht="13.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5"/>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26"/>
      <c r="CE776" s="26"/>
      <c r="CF776" s="26"/>
      <c r="CG776" s="26"/>
      <c r="CH776" s="26"/>
      <c r="CI776" s="26"/>
      <c r="CJ776" s="26"/>
      <c r="CK776" s="26"/>
      <c r="CL776" s="26"/>
      <c r="CM776" s="26"/>
      <c r="CN776" s="26"/>
      <c r="CO776" s="26"/>
      <c r="CP776" s="26"/>
      <c r="CQ776" s="26"/>
      <c r="CR776" s="26"/>
      <c r="CS776" s="26"/>
      <c r="CT776" s="26"/>
      <c r="CU776" s="26"/>
      <c r="CV776" s="26"/>
      <c r="CW776" s="26"/>
      <c r="CX776" s="26"/>
      <c r="CY776" s="26"/>
      <c r="CZ776" s="26"/>
      <c r="DA776" s="26"/>
      <c r="DB776" s="26"/>
      <c r="DC776" s="26"/>
      <c r="DD776" s="26"/>
      <c r="DE776" s="26"/>
      <c r="DF776" s="26"/>
      <c r="DG776" s="26"/>
      <c r="DH776" s="26"/>
      <c r="DI776" s="26"/>
      <c r="DJ776" s="26"/>
      <c r="DK776" s="26"/>
      <c r="DL776" s="26"/>
      <c r="DM776" s="26"/>
      <c r="DN776" s="26"/>
      <c r="DO776" s="26"/>
      <c r="DP776" s="26"/>
    </row>
    <row r="777" spans="1:120" ht="13.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5"/>
      <c r="BD777" s="26"/>
      <c r="BE777" s="26"/>
      <c r="BF777" s="26"/>
      <c r="BG777" s="26"/>
      <c r="BH777" s="26"/>
      <c r="BI777" s="26"/>
      <c r="BJ777" s="26"/>
      <c r="BK777" s="26"/>
      <c r="BL777" s="26"/>
      <c r="BM777" s="26"/>
      <c r="BN777" s="26"/>
      <c r="BO777" s="26"/>
      <c r="BP777" s="26"/>
      <c r="BQ777" s="26"/>
      <c r="BR777" s="26"/>
      <c r="BS777" s="26"/>
      <c r="BT777" s="26"/>
      <c r="BU777" s="26"/>
      <c r="BV777" s="26"/>
      <c r="BW777" s="26"/>
      <c r="BX777" s="26"/>
      <c r="BY777" s="26"/>
      <c r="BZ777" s="26"/>
      <c r="CA777" s="26"/>
      <c r="CB777" s="26"/>
      <c r="CC777" s="26"/>
      <c r="CD777" s="26"/>
      <c r="CE777" s="26"/>
      <c r="CF777" s="26"/>
      <c r="CG777" s="26"/>
      <c r="CH777" s="26"/>
      <c r="CI777" s="26"/>
      <c r="CJ777" s="26"/>
      <c r="CK777" s="26"/>
      <c r="CL777" s="26"/>
      <c r="CM777" s="26"/>
      <c r="CN777" s="26"/>
      <c r="CO777" s="26"/>
      <c r="CP777" s="26"/>
      <c r="CQ777" s="26"/>
      <c r="CR777" s="26"/>
      <c r="CS777" s="26"/>
      <c r="CT777" s="26"/>
      <c r="CU777" s="26"/>
      <c r="CV777" s="26"/>
      <c r="CW777" s="26"/>
      <c r="CX777" s="26"/>
      <c r="CY777" s="26"/>
      <c r="CZ777" s="26"/>
      <c r="DA777" s="26"/>
      <c r="DB777" s="26"/>
      <c r="DC777" s="26"/>
      <c r="DD777" s="26"/>
      <c r="DE777" s="26"/>
      <c r="DF777" s="26"/>
      <c r="DG777" s="26"/>
      <c r="DH777" s="26"/>
      <c r="DI777" s="26"/>
      <c r="DJ777" s="26"/>
      <c r="DK777" s="26"/>
      <c r="DL777" s="26"/>
      <c r="DM777" s="26"/>
      <c r="DN777" s="26"/>
      <c r="DO777" s="26"/>
      <c r="DP777" s="26"/>
    </row>
    <row r="778" spans="1:120" ht="13.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5"/>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26"/>
      <c r="CE778" s="26"/>
      <c r="CF778" s="26"/>
      <c r="CG778" s="26"/>
      <c r="CH778" s="26"/>
      <c r="CI778" s="26"/>
      <c r="CJ778" s="26"/>
      <c r="CK778" s="26"/>
      <c r="CL778" s="26"/>
      <c r="CM778" s="26"/>
      <c r="CN778" s="26"/>
      <c r="CO778" s="26"/>
      <c r="CP778" s="26"/>
      <c r="CQ778" s="26"/>
      <c r="CR778" s="26"/>
      <c r="CS778" s="26"/>
      <c r="CT778" s="26"/>
      <c r="CU778" s="26"/>
      <c r="CV778" s="26"/>
      <c r="CW778" s="26"/>
      <c r="CX778" s="26"/>
      <c r="CY778" s="26"/>
      <c r="CZ778" s="26"/>
      <c r="DA778" s="26"/>
      <c r="DB778" s="26"/>
      <c r="DC778" s="26"/>
      <c r="DD778" s="26"/>
      <c r="DE778" s="26"/>
      <c r="DF778" s="26"/>
      <c r="DG778" s="26"/>
      <c r="DH778" s="26"/>
      <c r="DI778" s="26"/>
      <c r="DJ778" s="26"/>
      <c r="DK778" s="26"/>
      <c r="DL778" s="26"/>
      <c r="DM778" s="26"/>
      <c r="DN778" s="26"/>
      <c r="DO778" s="26"/>
      <c r="DP778" s="26"/>
    </row>
    <row r="779" spans="1:120" ht="13.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5"/>
      <c r="BD779" s="26"/>
      <c r="BE779" s="26"/>
      <c r="BF779" s="26"/>
      <c r="BG779" s="26"/>
      <c r="BH779" s="26"/>
      <c r="BI779" s="26"/>
      <c r="BJ779" s="26"/>
      <c r="BK779" s="26"/>
      <c r="BL779" s="26"/>
      <c r="BM779" s="26"/>
      <c r="BN779" s="26"/>
      <c r="BO779" s="26"/>
      <c r="BP779" s="26"/>
      <c r="BQ779" s="26"/>
      <c r="BR779" s="26"/>
      <c r="BS779" s="26"/>
      <c r="BT779" s="26"/>
      <c r="BU779" s="26"/>
      <c r="BV779" s="26"/>
      <c r="BW779" s="26"/>
      <c r="BX779" s="26"/>
      <c r="BY779" s="26"/>
      <c r="BZ779" s="26"/>
      <c r="CA779" s="26"/>
      <c r="CB779" s="26"/>
      <c r="CC779" s="26"/>
      <c r="CD779" s="26"/>
      <c r="CE779" s="26"/>
      <c r="CF779" s="26"/>
      <c r="CG779" s="26"/>
      <c r="CH779" s="26"/>
      <c r="CI779" s="26"/>
      <c r="CJ779" s="26"/>
      <c r="CK779" s="26"/>
      <c r="CL779" s="26"/>
      <c r="CM779" s="26"/>
      <c r="CN779" s="26"/>
      <c r="CO779" s="26"/>
      <c r="CP779" s="26"/>
      <c r="CQ779" s="26"/>
      <c r="CR779" s="26"/>
      <c r="CS779" s="26"/>
      <c r="CT779" s="26"/>
      <c r="CU779" s="26"/>
      <c r="CV779" s="26"/>
      <c r="CW779" s="26"/>
      <c r="CX779" s="26"/>
      <c r="CY779" s="26"/>
      <c r="CZ779" s="26"/>
      <c r="DA779" s="26"/>
      <c r="DB779" s="26"/>
      <c r="DC779" s="26"/>
      <c r="DD779" s="26"/>
      <c r="DE779" s="26"/>
      <c r="DF779" s="26"/>
      <c r="DG779" s="26"/>
      <c r="DH779" s="26"/>
      <c r="DI779" s="26"/>
      <c r="DJ779" s="26"/>
      <c r="DK779" s="26"/>
      <c r="DL779" s="26"/>
      <c r="DM779" s="26"/>
      <c r="DN779" s="26"/>
      <c r="DO779" s="26"/>
      <c r="DP779" s="26"/>
    </row>
    <row r="780" spans="1:120" ht="13.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5"/>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c r="DM780" s="26"/>
      <c r="DN780" s="26"/>
      <c r="DO780" s="26"/>
      <c r="DP780" s="26"/>
    </row>
    <row r="781" spans="1:120" ht="13.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5"/>
      <c r="BD781" s="26"/>
      <c r="BE781" s="26"/>
      <c r="BF781" s="26"/>
      <c r="BG781" s="26"/>
      <c r="BH781" s="26"/>
      <c r="BI781" s="26"/>
      <c r="BJ781" s="26"/>
      <c r="BK781" s="26"/>
      <c r="BL781" s="26"/>
      <c r="BM781" s="26"/>
      <c r="BN781" s="26"/>
      <c r="BO781" s="26"/>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c r="DM781" s="26"/>
      <c r="DN781" s="26"/>
      <c r="DO781" s="26"/>
      <c r="DP781" s="26"/>
    </row>
    <row r="782" spans="1:120" ht="13.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5"/>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c r="DM782" s="26"/>
      <c r="DN782" s="26"/>
      <c r="DO782" s="26"/>
      <c r="DP782" s="26"/>
    </row>
    <row r="783" spans="1:120" ht="13.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5"/>
      <c r="BD783" s="26"/>
      <c r="BE783" s="26"/>
      <c r="BF783" s="26"/>
      <c r="BG783" s="26"/>
      <c r="BH783" s="26"/>
      <c r="BI783" s="26"/>
      <c r="BJ783" s="26"/>
      <c r="BK783" s="26"/>
      <c r="BL783" s="26"/>
      <c r="BM783" s="26"/>
      <c r="BN783" s="26"/>
      <c r="BO783" s="26"/>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c r="DM783" s="26"/>
      <c r="DN783" s="26"/>
      <c r="DO783" s="26"/>
      <c r="DP783" s="26"/>
    </row>
    <row r="784" spans="1:120" ht="13.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5"/>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c r="DM784" s="26"/>
      <c r="DN784" s="26"/>
      <c r="DO784" s="26"/>
      <c r="DP784" s="26"/>
    </row>
    <row r="785" spans="1:120" ht="13.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5"/>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c r="DM785" s="26"/>
      <c r="DN785" s="26"/>
      <c r="DO785" s="26"/>
      <c r="DP785" s="26"/>
    </row>
    <row r="786" spans="1:120" ht="13.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5"/>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c r="DM786" s="26"/>
      <c r="DN786" s="26"/>
      <c r="DO786" s="26"/>
      <c r="DP786" s="26"/>
    </row>
    <row r="787" spans="1:120" ht="13.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5"/>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row>
    <row r="788" spans="1:120" ht="13.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5"/>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row>
    <row r="789" spans="1:120" ht="13.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5"/>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row>
    <row r="790" spans="1:120" ht="13.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5"/>
      <c r="BD790" s="26"/>
      <c r="BE790" s="26"/>
      <c r="BF790" s="26"/>
      <c r="BG790" s="26"/>
      <c r="BH790" s="26"/>
      <c r="BI790" s="26"/>
      <c r="BJ790" s="26"/>
      <c r="BK790" s="26"/>
      <c r="BL790" s="26"/>
      <c r="BM790" s="26"/>
      <c r="BN790" s="26"/>
      <c r="BO790" s="26"/>
      <c r="BP790" s="26"/>
      <c r="BQ790" s="26"/>
      <c r="BR790" s="26"/>
      <c r="BS790" s="26"/>
      <c r="BT790" s="26"/>
      <c r="BU790" s="26"/>
      <c r="BV790" s="26"/>
      <c r="BW790" s="26"/>
      <c r="BX790" s="26"/>
      <c r="BY790" s="26"/>
      <c r="BZ790" s="26"/>
      <c r="CA790" s="26"/>
      <c r="CB790" s="26"/>
      <c r="CC790" s="26"/>
      <c r="CD790" s="26"/>
      <c r="CE790" s="26"/>
      <c r="CF790" s="26"/>
      <c r="CG790" s="26"/>
      <c r="CH790" s="26"/>
      <c r="CI790" s="26"/>
      <c r="CJ790" s="26"/>
      <c r="CK790" s="26"/>
      <c r="CL790" s="26"/>
      <c r="CM790" s="26"/>
      <c r="CN790" s="26"/>
      <c r="CO790" s="26"/>
      <c r="CP790" s="26"/>
      <c r="CQ790" s="26"/>
      <c r="CR790" s="26"/>
      <c r="CS790" s="26"/>
      <c r="CT790" s="26"/>
      <c r="CU790" s="26"/>
      <c r="CV790" s="26"/>
      <c r="CW790" s="26"/>
      <c r="CX790" s="26"/>
      <c r="CY790" s="26"/>
      <c r="CZ790" s="26"/>
      <c r="DA790" s="26"/>
      <c r="DB790" s="26"/>
      <c r="DC790" s="26"/>
      <c r="DD790" s="26"/>
      <c r="DE790" s="26"/>
      <c r="DF790" s="26"/>
      <c r="DG790" s="26"/>
      <c r="DH790" s="26"/>
      <c r="DI790" s="26"/>
      <c r="DJ790" s="26"/>
      <c r="DK790" s="26"/>
      <c r="DL790" s="26"/>
      <c r="DM790" s="26"/>
      <c r="DN790" s="26"/>
      <c r="DO790" s="26"/>
      <c r="DP790" s="26"/>
    </row>
    <row r="791" spans="1:120" ht="13.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5"/>
      <c r="BD791" s="26"/>
      <c r="BE791" s="26"/>
      <c r="BF791" s="26"/>
      <c r="BG791" s="26"/>
      <c r="BH791" s="26"/>
      <c r="BI791" s="26"/>
      <c r="BJ791" s="26"/>
      <c r="BK791" s="26"/>
      <c r="BL791" s="26"/>
      <c r="BM791" s="26"/>
      <c r="BN791" s="26"/>
      <c r="BO791" s="26"/>
      <c r="BP791" s="26"/>
      <c r="BQ791" s="26"/>
      <c r="BR791" s="26"/>
      <c r="BS791" s="26"/>
      <c r="BT791" s="26"/>
      <c r="BU791" s="26"/>
      <c r="BV791" s="26"/>
      <c r="BW791" s="26"/>
      <c r="BX791" s="26"/>
      <c r="BY791" s="26"/>
      <c r="BZ791" s="26"/>
      <c r="CA791" s="26"/>
      <c r="CB791" s="26"/>
      <c r="CC791" s="26"/>
      <c r="CD791" s="26"/>
      <c r="CE791" s="26"/>
      <c r="CF791" s="26"/>
      <c r="CG791" s="26"/>
      <c r="CH791" s="26"/>
      <c r="CI791" s="26"/>
      <c r="CJ791" s="26"/>
      <c r="CK791" s="26"/>
      <c r="CL791" s="26"/>
      <c r="CM791" s="26"/>
      <c r="CN791" s="26"/>
      <c r="CO791" s="26"/>
      <c r="CP791" s="26"/>
      <c r="CQ791" s="26"/>
      <c r="CR791" s="26"/>
      <c r="CS791" s="26"/>
      <c r="CT791" s="26"/>
      <c r="CU791" s="26"/>
      <c r="CV791" s="26"/>
      <c r="CW791" s="26"/>
      <c r="CX791" s="26"/>
      <c r="CY791" s="26"/>
      <c r="CZ791" s="26"/>
      <c r="DA791" s="26"/>
      <c r="DB791" s="26"/>
      <c r="DC791" s="26"/>
      <c r="DD791" s="26"/>
      <c r="DE791" s="26"/>
      <c r="DF791" s="26"/>
      <c r="DG791" s="26"/>
      <c r="DH791" s="26"/>
      <c r="DI791" s="26"/>
      <c r="DJ791" s="26"/>
      <c r="DK791" s="26"/>
      <c r="DL791" s="26"/>
      <c r="DM791" s="26"/>
      <c r="DN791" s="26"/>
      <c r="DO791" s="26"/>
      <c r="DP791" s="26"/>
    </row>
    <row r="792" spans="1:120" ht="13.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5"/>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c r="CC792" s="26"/>
      <c r="CD792" s="26"/>
      <c r="CE792" s="26"/>
      <c r="CF792" s="26"/>
      <c r="CG792" s="26"/>
      <c r="CH792" s="26"/>
      <c r="CI792" s="26"/>
      <c r="CJ792" s="26"/>
      <c r="CK792" s="26"/>
      <c r="CL792" s="26"/>
      <c r="CM792" s="26"/>
      <c r="CN792" s="26"/>
      <c r="CO792" s="26"/>
      <c r="CP792" s="26"/>
      <c r="CQ792" s="26"/>
      <c r="CR792" s="26"/>
      <c r="CS792" s="26"/>
      <c r="CT792" s="26"/>
      <c r="CU792" s="26"/>
      <c r="CV792" s="26"/>
      <c r="CW792" s="26"/>
      <c r="CX792" s="26"/>
      <c r="CY792" s="26"/>
      <c r="CZ792" s="26"/>
      <c r="DA792" s="26"/>
      <c r="DB792" s="26"/>
      <c r="DC792" s="26"/>
      <c r="DD792" s="26"/>
      <c r="DE792" s="26"/>
      <c r="DF792" s="26"/>
      <c r="DG792" s="26"/>
      <c r="DH792" s="26"/>
      <c r="DI792" s="26"/>
      <c r="DJ792" s="26"/>
      <c r="DK792" s="26"/>
      <c r="DL792" s="26"/>
      <c r="DM792" s="26"/>
      <c r="DN792" s="26"/>
      <c r="DO792" s="26"/>
      <c r="DP792" s="26"/>
    </row>
    <row r="793" spans="1:120" ht="13.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5"/>
      <c r="BD793" s="26"/>
      <c r="BE793" s="26"/>
      <c r="BF793" s="26"/>
      <c r="BG793" s="26"/>
      <c r="BH793" s="26"/>
      <c r="BI793" s="26"/>
      <c r="BJ793" s="26"/>
      <c r="BK793" s="26"/>
      <c r="BL793" s="26"/>
      <c r="BM793" s="26"/>
      <c r="BN793" s="26"/>
      <c r="BO793" s="26"/>
      <c r="BP793" s="26"/>
      <c r="BQ793" s="26"/>
      <c r="BR793" s="26"/>
      <c r="BS793" s="26"/>
      <c r="BT793" s="26"/>
      <c r="BU793" s="26"/>
      <c r="BV793" s="26"/>
      <c r="BW793" s="26"/>
      <c r="BX793" s="26"/>
      <c r="BY793" s="26"/>
      <c r="BZ793" s="26"/>
      <c r="CA793" s="26"/>
      <c r="CB793" s="26"/>
      <c r="CC793" s="26"/>
      <c r="CD793" s="26"/>
      <c r="CE793" s="26"/>
      <c r="CF793" s="26"/>
      <c r="CG793" s="26"/>
      <c r="CH793" s="26"/>
      <c r="CI793" s="26"/>
      <c r="CJ793" s="26"/>
      <c r="CK793" s="26"/>
      <c r="CL793" s="26"/>
      <c r="CM793" s="26"/>
      <c r="CN793" s="26"/>
      <c r="CO793" s="26"/>
      <c r="CP793" s="26"/>
      <c r="CQ793" s="26"/>
      <c r="CR793" s="26"/>
      <c r="CS793" s="26"/>
      <c r="CT793" s="26"/>
      <c r="CU793" s="26"/>
      <c r="CV793" s="26"/>
      <c r="CW793" s="26"/>
      <c r="CX793" s="26"/>
      <c r="CY793" s="26"/>
      <c r="CZ793" s="26"/>
      <c r="DA793" s="26"/>
      <c r="DB793" s="26"/>
      <c r="DC793" s="26"/>
      <c r="DD793" s="26"/>
      <c r="DE793" s="26"/>
      <c r="DF793" s="26"/>
      <c r="DG793" s="26"/>
      <c r="DH793" s="26"/>
      <c r="DI793" s="26"/>
      <c r="DJ793" s="26"/>
      <c r="DK793" s="26"/>
      <c r="DL793" s="26"/>
      <c r="DM793" s="26"/>
      <c r="DN793" s="26"/>
      <c r="DO793" s="26"/>
      <c r="DP793" s="26"/>
    </row>
    <row r="794" spans="1:120" ht="13.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5"/>
      <c r="BD794" s="26"/>
      <c r="BE794" s="26"/>
      <c r="BF794" s="26"/>
      <c r="BG794" s="26"/>
      <c r="BH794" s="26"/>
      <c r="BI794" s="26"/>
      <c r="BJ794" s="26"/>
      <c r="BK794" s="26"/>
      <c r="BL794" s="26"/>
      <c r="BM794" s="26"/>
      <c r="BN794" s="26"/>
      <c r="BO794" s="26"/>
      <c r="BP794" s="26"/>
      <c r="BQ794" s="26"/>
      <c r="BR794" s="26"/>
      <c r="BS794" s="26"/>
      <c r="BT794" s="26"/>
      <c r="BU794" s="26"/>
      <c r="BV794" s="26"/>
      <c r="BW794" s="26"/>
      <c r="BX794" s="26"/>
      <c r="BY794" s="26"/>
      <c r="BZ794" s="26"/>
      <c r="CA794" s="26"/>
      <c r="CB794" s="26"/>
      <c r="CC794" s="26"/>
      <c r="CD794" s="26"/>
      <c r="CE794" s="26"/>
      <c r="CF794" s="26"/>
      <c r="CG794" s="26"/>
      <c r="CH794" s="26"/>
      <c r="CI794" s="26"/>
      <c r="CJ794" s="26"/>
      <c r="CK794" s="26"/>
      <c r="CL794" s="26"/>
      <c r="CM794" s="26"/>
      <c r="CN794" s="26"/>
      <c r="CO794" s="26"/>
      <c r="CP794" s="26"/>
      <c r="CQ794" s="26"/>
      <c r="CR794" s="26"/>
      <c r="CS794" s="26"/>
      <c r="CT794" s="26"/>
      <c r="CU794" s="26"/>
      <c r="CV794" s="26"/>
      <c r="CW794" s="26"/>
      <c r="CX794" s="26"/>
      <c r="CY794" s="26"/>
      <c r="CZ794" s="26"/>
      <c r="DA794" s="26"/>
      <c r="DB794" s="26"/>
      <c r="DC794" s="26"/>
      <c r="DD794" s="26"/>
      <c r="DE794" s="26"/>
      <c r="DF794" s="26"/>
      <c r="DG794" s="26"/>
      <c r="DH794" s="26"/>
      <c r="DI794" s="26"/>
      <c r="DJ794" s="26"/>
      <c r="DK794" s="26"/>
      <c r="DL794" s="26"/>
      <c r="DM794" s="26"/>
      <c r="DN794" s="26"/>
      <c r="DO794" s="26"/>
      <c r="DP794" s="26"/>
    </row>
    <row r="795" spans="1:120" ht="13.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5"/>
      <c r="BD795" s="26"/>
      <c r="BE795" s="26"/>
      <c r="BF795" s="26"/>
      <c r="BG795" s="26"/>
      <c r="BH795" s="26"/>
      <c r="BI795" s="26"/>
      <c r="BJ795" s="26"/>
      <c r="BK795" s="26"/>
      <c r="BL795" s="26"/>
      <c r="BM795" s="26"/>
      <c r="BN795" s="26"/>
      <c r="BO795" s="26"/>
      <c r="BP795" s="26"/>
      <c r="BQ795" s="26"/>
      <c r="BR795" s="26"/>
      <c r="BS795" s="26"/>
      <c r="BT795" s="26"/>
      <c r="BU795" s="26"/>
      <c r="BV795" s="26"/>
      <c r="BW795" s="26"/>
      <c r="BX795" s="26"/>
      <c r="BY795" s="26"/>
      <c r="BZ795" s="26"/>
      <c r="CA795" s="26"/>
      <c r="CB795" s="26"/>
      <c r="CC795" s="26"/>
      <c r="CD795" s="26"/>
      <c r="CE795" s="26"/>
      <c r="CF795" s="26"/>
      <c r="CG795" s="26"/>
      <c r="CH795" s="26"/>
      <c r="CI795" s="26"/>
      <c r="CJ795" s="26"/>
      <c r="CK795" s="26"/>
      <c r="CL795" s="26"/>
      <c r="CM795" s="26"/>
      <c r="CN795" s="26"/>
      <c r="CO795" s="26"/>
      <c r="CP795" s="26"/>
      <c r="CQ795" s="26"/>
      <c r="CR795" s="26"/>
      <c r="CS795" s="26"/>
      <c r="CT795" s="26"/>
      <c r="CU795" s="26"/>
      <c r="CV795" s="26"/>
      <c r="CW795" s="26"/>
      <c r="CX795" s="26"/>
      <c r="CY795" s="26"/>
      <c r="CZ795" s="26"/>
      <c r="DA795" s="26"/>
      <c r="DB795" s="26"/>
      <c r="DC795" s="26"/>
      <c r="DD795" s="26"/>
      <c r="DE795" s="26"/>
      <c r="DF795" s="26"/>
      <c r="DG795" s="26"/>
      <c r="DH795" s="26"/>
      <c r="DI795" s="26"/>
      <c r="DJ795" s="26"/>
      <c r="DK795" s="26"/>
      <c r="DL795" s="26"/>
      <c r="DM795" s="26"/>
      <c r="DN795" s="26"/>
      <c r="DO795" s="26"/>
      <c r="DP795" s="26"/>
    </row>
    <row r="796" spans="1:120" ht="13.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5"/>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26"/>
      <c r="CE796" s="26"/>
      <c r="CF796" s="26"/>
      <c r="CG796" s="26"/>
      <c r="CH796" s="26"/>
      <c r="CI796" s="26"/>
      <c r="CJ796" s="26"/>
      <c r="CK796" s="26"/>
      <c r="CL796" s="26"/>
      <c r="CM796" s="26"/>
      <c r="CN796" s="26"/>
      <c r="CO796" s="26"/>
      <c r="CP796" s="26"/>
      <c r="CQ796" s="26"/>
      <c r="CR796" s="26"/>
      <c r="CS796" s="26"/>
      <c r="CT796" s="26"/>
      <c r="CU796" s="26"/>
      <c r="CV796" s="26"/>
      <c r="CW796" s="26"/>
      <c r="CX796" s="26"/>
      <c r="CY796" s="26"/>
      <c r="CZ796" s="26"/>
      <c r="DA796" s="26"/>
      <c r="DB796" s="26"/>
      <c r="DC796" s="26"/>
      <c r="DD796" s="26"/>
      <c r="DE796" s="26"/>
      <c r="DF796" s="26"/>
      <c r="DG796" s="26"/>
      <c r="DH796" s="26"/>
      <c r="DI796" s="26"/>
      <c r="DJ796" s="26"/>
      <c r="DK796" s="26"/>
      <c r="DL796" s="26"/>
      <c r="DM796" s="26"/>
      <c r="DN796" s="26"/>
      <c r="DO796" s="26"/>
      <c r="DP796" s="26"/>
    </row>
    <row r="797" spans="1:120" ht="13.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5"/>
      <c r="BD797" s="26"/>
      <c r="BE797" s="26"/>
      <c r="BF797" s="26"/>
      <c r="BG797" s="26"/>
      <c r="BH797" s="26"/>
      <c r="BI797" s="26"/>
      <c r="BJ797" s="26"/>
      <c r="BK797" s="26"/>
      <c r="BL797" s="26"/>
      <c r="BM797" s="26"/>
      <c r="BN797" s="26"/>
      <c r="BO797" s="26"/>
      <c r="BP797" s="26"/>
      <c r="BQ797" s="26"/>
      <c r="BR797" s="26"/>
      <c r="BS797" s="26"/>
      <c r="BT797" s="26"/>
      <c r="BU797" s="26"/>
      <c r="BV797" s="26"/>
      <c r="BW797" s="26"/>
      <c r="BX797" s="26"/>
      <c r="BY797" s="26"/>
      <c r="BZ797" s="26"/>
      <c r="CA797" s="26"/>
      <c r="CB797" s="26"/>
      <c r="CC797" s="26"/>
      <c r="CD797" s="26"/>
      <c r="CE797" s="26"/>
      <c r="CF797" s="26"/>
      <c r="CG797" s="26"/>
      <c r="CH797" s="26"/>
      <c r="CI797" s="26"/>
      <c r="CJ797" s="26"/>
      <c r="CK797" s="26"/>
      <c r="CL797" s="26"/>
      <c r="CM797" s="26"/>
      <c r="CN797" s="26"/>
      <c r="CO797" s="26"/>
      <c r="CP797" s="26"/>
      <c r="CQ797" s="26"/>
      <c r="CR797" s="26"/>
      <c r="CS797" s="26"/>
      <c r="CT797" s="26"/>
      <c r="CU797" s="26"/>
      <c r="CV797" s="26"/>
      <c r="CW797" s="26"/>
      <c r="CX797" s="26"/>
      <c r="CY797" s="26"/>
      <c r="CZ797" s="26"/>
      <c r="DA797" s="26"/>
      <c r="DB797" s="26"/>
      <c r="DC797" s="26"/>
      <c r="DD797" s="26"/>
      <c r="DE797" s="26"/>
      <c r="DF797" s="26"/>
      <c r="DG797" s="26"/>
      <c r="DH797" s="26"/>
      <c r="DI797" s="26"/>
      <c r="DJ797" s="26"/>
      <c r="DK797" s="26"/>
      <c r="DL797" s="26"/>
      <c r="DM797" s="26"/>
      <c r="DN797" s="26"/>
      <c r="DO797" s="26"/>
      <c r="DP797" s="26"/>
    </row>
    <row r="798" spans="1:120" ht="13.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5"/>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26"/>
      <c r="CE798" s="26"/>
      <c r="CF798" s="26"/>
      <c r="CG798" s="26"/>
      <c r="CH798" s="26"/>
      <c r="CI798" s="26"/>
      <c r="CJ798" s="26"/>
      <c r="CK798" s="26"/>
      <c r="CL798" s="26"/>
      <c r="CM798" s="26"/>
      <c r="CN798" s="26"/>
      <c r="CO798" s="26"/>
      <c r="CP798" s="26"/>
      <c r="CQ798" s="26"/>
      <c r="CR798" s="26"/>
      <c r="CS798" s="26"/>
      <c r="CT798" s="26"/>
      <c r="CU798" s="26"/>
      <c r="CV798" s="26"/>
      <c r="CW798" s="26"/>
      <c r="CX798" s="26"/>
      <c r="CY798" s="26"/>
      <c r="CZ798" s="26"/>
      <c r="DA798" s="26"/>
      <c r="DB798" s="26"/>
      <c r="DC798" s="26"/>
      <c r="DD798" s="26"/>
      <c r="DE798" s="26"/>
      <c r="DF798" s="26"/>
      <c r="DG798" s="26"/>
      <c r="DH798" s="26"/>
      <c r="DI798" s="26"/>
      <c r="DJ798" s="26"/>
      <c r="DK798" s="26"/>
      <c r="DL798" s="26"/>
      <c r="DM798" s="26"/>
      <c r="DN798" s="26"/>
      <c r="DO798" s="26"/>
      <c r="DP798" s="26"/>
    </row>
    <row r="799" spans="1:120" ht="13.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5"/>
      <c r="BD799" s="26"/>
      <c r="BE799" s="26"/>
      <c r="BF799" s="26"/>
      <c r="BG799" s="26"/>
      <c r="BH799" s="26"/>
      <c r="BI799" s="26"/>
      <c r="BJ799" s="26"/>
      <c r="BK799" s="26"/>
      <c r="BL799" s="26"/>
      <c r="BM799" s="26"/>
      <c r="BN799" s="26"/>
      <c r="BO799" s="26"/>
      <c r="BP799" s="26"/>
      <c r="BQ799" s="26"/>
      <c r="BR799" s="26"/>
      <c r="BS799" s="26"/>
      <c r="BT799" s="26"/>
      <c r="BU799" s="26"/>
      <c r="BV799" s="26"/>
      <c r="BW799" s="26"/>
      <c r="BX799" s="26"/>
      <c r="BY799" s="26"/>
      <c r="BZ799" s="26"/>
      <c r="CA799" s="26"/>
      <c r="CB799" s="26"/>
      <c r="CC799" s="26"/>
      <c r="CD799" s="26"/>
      <c r="CE799" s="26"/>
      <c r="CF799" s="26"/>
      <c r="CG799" s="26"/>
      <c r="CH799" s="26"/>
      <c r="CI799" s="26"/>
      <c r="CJ799" s="26"/>
      <c r="CK799" s="26"/>
      <c r="CL799" s="26"/>
      <c r="CM799" s="26"/>
      <c r="CN799" s="26"/>
      <c r="CO799" s="26"/>
      <c r="CP799" s="26"/>
      <c r="CQ799" s="26"/>
      <c r="CR799" s="26"/>
      <c r="CS799" s="26"/>
      <c r="CT799" s="26"/>
      <c r="CU799" s="26"/>
      <c r="CV799" s="26"/>
      <c r="CW799" s="26"/>
      <c r="CX799" s="26"/>
      <c r="CY799" s="26"/>
      <c r="CZ799" s="26"/>
      <c r="DA799" s="26"/>
      <c r="DB799" s="26"/>
      <c r="DC799" s="26"/>
      <c r="DD799" s="26"/>
      <c r="DE799" s="26"/>
      <c r="DF799" s="26"/>
      <c r="DG799" s="26"/>
      <c r="DH799" s="26"/>
      <c r="DI799" s="26"/>
      <c r="DJ799" s="26"/>
      <c r="DK799" s="26"/>
      <c r="DL799" s="26"/>
      <c r="DM799" s="26"/>
      <c r="DN799" s="26"/>
      <c r="DO799" s="26"/>
      <c r="DP799" s="26"/>
    </row>
    <row r="800" spans="1:120" ht="13.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5"/>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26"/>
      <c r="CE800" s="26"/>
      <c r="CF800" s="26"/>
      <c r="CG800" s="26"/>
      <c r="CH800" s="26"/>
      <c r="CI800" s="26"/>
      <c r="CJ800" s="26"/>
      <c r="CK800" s="26"/>
      <c r="CL800" s="26"/>
      <c r="CM800" s="26"/>
      <c r="CN800" s="26"/>
      <c r="CO800" s="26"/>
      <c r="CP800" s="26"/>
      <c r="CQ800" s="26"/>
      <c r="CR800" s="26"/>
      <c r="CS800" s="26"/>
      <c r="CT800" s="26"/>
      <c r="CU800" s="26"/>
      <c r="CV800" s="26"/>
      <c r="CW800" s="26"/>
      <c r="CX800" s="26"/>
      <c r="CY800" s="26"/>
      <c r="CZ800" s="26"/>
      <c r="DA800" s="26"/>
      <c r="DB800" s="26"/>
      <c r="DC800" s="26"/>
      <c r="DD800" s="26"/>
      <c r="DE800" s="26"/>
      <c r="DF800" s="26"/>
      <c r="DG800" s="26"/>
      <c r="DH800" s="26"/>
      <c r="DI800" s="26"/>
      <c r="DJ800" s="26"/>
      <c r="DK800" s="26"/>
      <c r="DL800" s="26"/>
      <c r="DM800" s="26"/>
      <c r="DN800" s="26"/>
      <c r="DO800" s="26"/>
      <c r="DP800" s="26"/>
    </row>
    <row r="801" spans="1:120" ht="13.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5"/>
      <c r="BD801" s="26"/>
      <c r="BE801" s="26"/>
      <c r="BF801" s="26"/>
      <c r="BG801" s="26"/>
      <c r="BH801" s="26"/>
      <c r="BI801" s="26"/>
      <c r="BJ801" s="26"/>
      <c r="BK801" s="26"/>
      <c r="BL801" s="26"/>
      <c r="BM801" s="26"/>
      <c r="BN801" s="26"/>
      <c r="BO801" s="26"/>
      <c r="BP801" s="26"/>
      <c r="BQ801" s="26"/>
      <c r="BR801" s="26"/>
      <c r="BS801" s="26"/>
      <c r="BT801" s="26"/>
      <c r="BU801" s="26"/>
      <c r="BV801" s="26"/>
      <c r="BW801" s="26"/>
      <c r="BX801" s="26"/>
      <c r="BY801" s="26"/>
      <c r="BZ801" s="26"/>
      <c r="CA801" s="26"/>
      <c r="CB801" s="26"/>
      <c r="CC801" s="26"/>
      <c r="CD801" s="26"/>
      <c r="CE801" s="26"/>
      <c r="CF801" s="26"/>
      <c r="CG801" s="26"/>
      <c r="CH801" s="26"/>
      <c r="CI801" s="26"/>
      <c r="CJ801" s="26"/>
      <c r="CK801" s="26"/>
      <c r="CL801" s="26"/>
      <c r="CM801" s="26"/>
      <c r="CN801" s="26"/>
      <c r="CO801" s="26"/>
      <c r="CP801" s="26"/>
      <c r="CQ801" s="26"/>
      <c r="CR801" s="26"/>
      <c r="CS801" s="26"/>
      <c r="CT801" s="26"/>
      <c r="CU801" s="26"/>
      <c r="CV801" s="26"/>
      <c r="CW801" s="26"/>
      <c r="CX801" s="26"/>
      <c r="CY801" s="26"/>
      <c r="CZ801" s="26"/>
      <c r="DA801" s="26"/>
      <c r="DB801" s="26"/>
      <c r="DC801" s="26"/>
      <c r="DD801" s="26"/>
      <c r="DE801" s="26"/>
      <c r="DF801" s="26"/>
      <c r="DG801" s="26"/>
      <c r="DH801" s="26"/>
      <c r="DI801" s="26"/>
      <c r="DJ801" s="26"/>
      <c r="DK801" s="26"/>
      <c r="DL801" s="26"/>
      <c r="DM801" s="26"/>
      <c r="DN801" s="26"/>
      <c r="DO801" s="26"/>
      <c r="DP801" s="26"/>
    </row>
    <row r="802" spans="1:120" ht="13.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5"/>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26"/>
      <c r="CE802" s="26"/>
      <c r="CF802" s="26"/>
      <c r="CG802" s="26"/>
      <c r="CH802" s="26"/>
      <c r="CI802" s="26"/>
      <c r="CJ802" s="26"/>
      <c r="CK802" s="26"/>
      <c r="CL802" s="26"/>
      <c r="CM802" s="26"/>
      <c r="CN802" s="26"/>
      <c r="CO802" s="26"/>
      <c r="CP802" s="26"/>
      <c r="CQ802" s="26"/>
      <c r="CR802" s="26"/>
      <c r="CS802" s="26"/>
      <c r="CT802" s="26"/>
      <c r="CU802" s="26"/>
      <c r="CV802" s="26"/>
      <c r="CW802" s="26"/>
      <c r="CX802" s="26"/>
      <c r="CY802" s="26"/>
      <c r="CZ802" s="26"/>
      <c r="DA802" s="26"/>
      <c r="DB802" s="26"/>
      <c r="DC802" s="26"/>
      <c r="DD802" s="26"/>
      <c r="DE802" s="26"/>
      <c r="DF802" s="26"/>
      <c r="DG802" s="26"/>
      <c r="DH802" s="26"/>
      <c r="DI802" s="26"/>
      <c r="DJ802" s="26"/>
      <c r="DK802" s="26"/>
      <c r="DL802" s="26"/>
      <c r="DM802" s="26"/>
      <c r="DN802" s="26"/>
      <c r="DO802" s="26"/>
      <c r="DP802" s="26"/>
    </row>
    <row r="803" spans="1:120" ht="13.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5"/>
      <c r="BD803" s="26"/>
      <c r="BE803" s="26"/>
      <c r="BF803" s="26"/>
      <c r="BG803" s="26"/>
      <c r="BH803" s="26"/>
      <c r="BI803" s="26"/>
      <c r="BJ803" s="26"/>
      <c r="BK803" s="26"/>
      <c r="BL803" s="26"/>
      <c r="BM803" s="26"/>
      <c r="BN803" s="26"/>
      <c r="BO803" s="26"/>
      <c r="BP803" s="26"/>
      <c r="BQ803" s="26"/>
      <c r="BR803" s="26"/>
      <c r="BS803" s="26"/>
      <c r="BT803" s="26"/>
      <c r="BU803" s="26"/>
      <c r="BV803" s="26"/>
      <c r="BW803" s="26"/>
      <c r="BX803" s="26"/>
      <c r="BY803" s="26"/>
      <c r="BZ803" s="26"/>
      <c r="CA803" s="26"/>
      <c r="CB803" s="26"/>
      <c r="CC803" s="26"/>
      <c r="CD803" s="26"/>
      <c r="CE803" s="26"/>
      <c r="CF803" s="26"/>
      <c r="CG803" s="26"/>
      <c r="CH803" s="26"/>
      <c r="CI803" s="26"/>
      <c r="CJ803" s="26"/>
      <c r="CK803" s="26"/>
      <c r="CL803" s="26"/>
      <c r="CM803" s="26"/>
      <c r="CN803" s="26"/>
      <c r="CO803" s="26"/>
      <c r="CP803" s="26"/>
      <c r="CQ803" s="26"/>
      <c r="CR803" s="26"/>
      <c r="CS803" s="26"/>
      <c r="CT803" s="26"/>
      <c r="CU803" s="26"/>
      <c r="CV803" s="26"/>
      <c r="CW803" s="26"/>
      <c r="CX803" s="26"/>
      <c r="CY803" s="26"/>
      <c r="CZ803" s="26"/>
      <c r="DA803" s="26"/>
      <c r="DB803" s="26"/>
      <c r="DC803" s="26"/>
      <c r="DD803" s="26"/>
      <c r="DE803" s="26"/>
      <c r="DF803" s="26"/>
      <c r="DG803" s="26"/>
      <c r="DH803" s="26"/>
      <c r="DI803" s="26"/>
      <c r="DJ803" s="26"/>
      <c r="DK803" s="26"/>
      <c r="DL803" s="26"/>
      <c r="DM803" s="26"/>
      <c r="DN803" s="26"/>
      <c r="DO803" s="26"/>
      <c r="DP803" s="26"/>
    </row>
    <row r="804" spans="1:120" ht="13.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5"/>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26"/>
      <c r="CE804" s="26"/>
      <c r="CF804" s="26"/>
      <c r="CG804" s="26"/>
      <c r="CH804" s="26"/>
      <c r="CI804" s="26"/>
      <c r="CJ804" s="26"/>
      <c r="CK804" s="26"/>
      <c r="CL804" s="26"/>
      <c r="CM804" s="26"/>
      <c r="CN804" s="26"/>
      <c r="CO804" s="26"/>
      <c r="CP804" s="26"/>
      <c r="CQ804" s="26"/>
      <c r="CR804" s="26"/>
      <c r="CS804" s="26"/>
      <c r="CT804" s="26"/>
      <c r="CU804" s="26"/>
      <c r="CV804" s="26"/>
      <c r="CW804" s="26"/>
      <c r="CX804" s="26"/>
      <c r="CY804" s="26"/>
      <c r="CZ804" s="26"/>
      <c r="DA804" s="26"/>
      <c r="DB804" s="26"/>
      <c r="DC804" s="26"/>
      <c r="DD804" s="26"/>
      <c r="DE804" s="26"/>
      <c r="DF804" s="26"/>
      <c r="DG804" s="26"/>
      <c r="DH804" s="26"/>
      <c r="DI804" s="26"/>
      <c r="DJ804" s="26"/>
      <c r="DK804" s="26"/>
      <c r="DL804" s="26"/>
      <c r="DM804" s="26"/>
      <c r="DN804" s="26"/>
      <c r="DO804" s="26"/>
      <c r="DP804" s="26"/>
    </row>
    <row r="805" spans="1:120" ht="13.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5"/>
      <c r="BD805" s="26"/>
      <c r="BE805" s="26"/>
      <c r="BF805" s="26"/>
      <c r="BG805" s="26"/>
      <c r="BH805" s="26"/>
      <c r="BI805" s="26"/>
      <c r="BJ805" s="26"/>
      <c r="BK805" s="26"/>
      <c r="BL805" s="26"/>
      <c r="BM805" s="26"/>
      <c r="BN805" s="26"/>
      <c r="BO805" s="26"/>
      <c r="BP805" s="26"/>
      <c r="BQ805" s="26"/>
      <c r="BR805" s="26"/>
      <c r="BS805" s="26"/>
      <c r="BT805" s="26"/>
      <c r="BU805" s="26"/>
      <c r="BV805" s="26"/>
      <c r="BW805" s="26"/>
      <c r="BX805" s="26"/>
      <c r="BY805" s="26"/>
      <c r="BZ805" s="26"/>
      <c r="CA805" s="26"/>
      <c r="CB805" s="26"/>
      <c r="CC805" s="26"/>
      <c r="CD805" s="26"/>
      <c r="CE805" s="26"/>
      <c r="CF805" s="26"/>
      <c r="CG805" s="26"/>
      <c r="CH805" s="26"/>
      <c r="CI805" s="26"/>
      <c r="CJ805" s="26"/>
      <c r="CK805" s="26"/>
      <c r="CL805" s="26"/>
      <c r="CM805" s="26"/>
      <c r="CN805" s="26"/>
      <c r="CO805" s="26"/>
      <c r="CP805" s="26"/>
      <c r="CQ805" s="26"/>
      <c r="CR805" s="26"/>
      <c r="CS805" s="26"/>
      <c r="CT805" s="26"/>
      <c r="CU805" s="26"/>
      <c r="CV805" s="26"/>
      <c r="CW805" s="26"/>
      <c r="CX805" s="26"/>
      <c r="CY805" s="26"/>
      <c r="CZ805" s="26"/>
      <c r="DA805" s="26"/>
      <c r="DB805" s="26"/>
      <c r="DC805" s="26"/>
      <c r="DD805" s="26"/>
      <c r="DE805" s="26"/>
      <c r="DF805" s="26"/>
      <c r="DG805" s="26"/>
      <c r="DH805" s="26"/>
      <c r="DI805" s="26"/>
      <c r="DJ805" s="26"/>
      <c r="DK805" s="26"/>
      <c r="DL805" s="26"/>
      <c r="DM805" s="26"/>
      <c r="DN805" s="26"/>
      <c r="DO805" s="26"/>
      <c r="DP805" s="26"/>
    </row>
    <row r="806" spans="1:120" ht="13.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5"/>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26"/>
      <c r="CE806" s="26"/>
      <c r="CF806" s="26"/>
      <c r="CG806" s="26"/>
      <c r="CH806" s="26"/>
      <c r="CI806" s="26"/>
      <c r="CJ806" s="26"/>
      <c r="CK806" s="26"/>
      <c r="CL806" s="26"/>
      <c r="CM806" s="26"/>
      <c r="CN806" s="26"/>
      <c r="CO806" s="26"/>
      <c r="CP806" s="26"/>
      <c r="CQ806" s="26"/>
      <c r="CR806" s="26"/>
      <c r="CS806" s="26"/>
      <c r="CT806" s="26"/>
      <c r="CU806" s="26"/>
      <c r="CV806" s="26"/>
      <c r="CW806" s="26"/>
      <c r="CX806" s="26"/>
      <c r="CY806" s="26"/>
      <c r="CZ806" s="26"/>
      <c r="DA806" s="26"/>
      <c r="DB806" s="26"/>
      <c r="DC806" s="26"/>
      <c r="DD806" s="26"/>
      <c r="DE806" s="26"/>
      <c r="DF806" s="26"/>
      <c r="DG806" s="26"/>
      <c r="DH806" s="26"/>
      <c r="DI806" s="26"/>
      <c r="DJ806" s="26"/>
      <c r="DK806" s="26"/>
      <c r="DL806" s="26"/>
      <c r="DM806" s="26"/>
      <c r="DN806" s="26"/>
      <c r="DO806" s="26"/>
      <c r="DP806" s="26"/>
    </row>
    <row r="807" spans="1:120" ht="13.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5"/>
      <c r="BD807" s="26"/>
      <c r="BE807" s="26"/>
      <c r="BF807" s="26"/>
      <c r="BG807" s="26"/>
      <c r="BH807" s="26"/>
      <c r="BI807" s="26"/>
      <c r="BJ807" s="26"/>
      <c r="BK807" s="26"/>
      <c r="BL807" s="26"/>
      <c r="BM807" s="26"/>
      <c r="BN807" s="26"/>
      <c r="BO807" s="26"/>
      <c r="BP807" s="26"/>
      <c r="BQ807" s="26"/>
      <c r="BR807" s="26"/>
      <c r="BS807" s="26"/>
      <c r="BT807" s="26"/>
      <c r="BU807" s="26"/>
      <c r="BV807" s="26"/>
      <c r="BW807" s="26"/>
      <c r="BX807" s="26"/>
      <c r="BY807" s="26"/>
      <c r="BZ807" s="26"/>
      <c r="CA807" s="26"/>
      <c r="CB807" s="26"/>
      <c r="CC807" s="26"/>
      <c r="CD807" s="26"/>
      <c r="CE807" s="26"/>
      <c r="CF807" s="26"/>
      <c r="CG807" s="26"/>
      <c r="CH807" s="26"/>
      <c r="CI807" s="26"/>
      <c r="CJ807" s="26"/>
      <c r="CK807" s="26"/>
      <c r="CL807" s="26"/>
      <c r="CM807" s="26"/>
      <c r="CN807" s="26"/>
      <c r="CO807" s="26"/>
      <c r="CP807" s="26"/>
      <c r="CQ807" s="26"/>
      <c r="CR807" s="26"/>
      <c r="CS807" s="26"/>
      <c r="CT807" s="26"/>
      <c r="CU807" s="26"/>
      <c r="CV807" s="26"/>
      <c r="CW807" s="26"/>
      <c r="CX807" s="26"/>
      <c r="CY807" s="26"/>
      <c r="CZ807" s="26"/>
      <c r="DA807" s="26"/>
      <c r="DB807" s="26"/>
      <c r="DC807" s="26"/>
      <c r="DD807" s="26"/>
      <c r="DE807" s="26"/>
      <c r="DF807" s="26"/>
      <c r="DG807" s="26"/>
      <c r="DH807" s="26"/>
      <c r="DI807" s="26"/>
      <c r="DJ807" s="26"/>
      <c r="DK807" s="26"/>
      <c r="DL807" s="26"/>
      <c r="DM807" s="26"/>
      <c r="DN807" s="26"/>
      <c r="DO807" s="26"/>
      <c r="DP807" s="26"/>
    </row>
    <row r="808" spans="1:120" ht="13.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5"/>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26"/>
      <c r="CE808" s="26"/>
      <c r="CF808" s="26"/>
      <c r="CG808" s="26"/>
      <c r="CH808" s="26"/>
      <c r="CI808" s="26"/>
      <c r="CJ808" s="26"/>
      <c r="CK808" s="26"/>
      <c r="CL808" s="26"/>
      <c r="CM808" s="26"/>
      <c r="CN808" s="26"/>
      <c r="CO808" s="26"/>
      <c r="CP808" s="26"/>
      <c r="CQ808" s="26"/>
      <c r="CR808" s="26"/>
      <c r="CS808" s="26"/>
      <c r="CT808" s="26"/>
      <c r="CU808" s="26"/>
      <c r="CV808" s="26"/>
      <c r="CW808" s="26"/>
      <c r="CX808" s="26"/>
      <c r="CY808" s="26"/>
      <c r="CZ808" s="26"/>
      <c r="DA808" s="26"/>
      <c r="DB808" s="26"/>
      <c r="DC808" s="26"/>
      <c r="DD808" s="26"/>
      <c r="DE808" s="26"/>
      <c r="DF808" s="26"/>
      <c r="DG808" s="26"/>
      <c r="DH808" s="26"/>
      <c r="DI808" s="26"/>
      <c r="DJ808" s="26"/>
      <c r="DK808" s="26"/>
      <c r="DL808" s="26"/>
      <c r="DM808" s="26"/>
      <c r="DN808" s="26"/>
      <c r="DO808" s="26"/>
      <c r="DP808" s="26"/>
    </row>
    <row r="809" spans="1:120" ht="13.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5"/>
      <c r="BD809" s="26"/>
      <c r="BE809" s="26"/>
      <c r="BF809" s="26"/>
      <c r="BG809" s="26"/>
      <c r="BH809" s="26"/>
      <c r="BI809" s="26"/>
      <c r="BJ809" s="26"/>
      <c r="BK809" s="26"/>
      <c r="BL809" s="26"/>
      <c r="BM809" s="26"/>
      <c r="BN809" s="26"/>
      <c r="BO809" s="26"/>
      <c r="BP809" s="26"/>
      <c r="BQ809" s="26"/>
      <c r="BR809" s="26"/>
      <c r="BS809" s="26"/>
      <c r="BT809" s="26"/>
      <c r="BU809" s="26"/>
      <c r="BV809" s="26"/>
      <c r="BW809" s="26"/>
      <c r="BX809" s="26"/>
      <c r="BY809" s="26"/>
      <c r="BZ809" s="26"/>
      <c r="CA809" s="26"/>
      <c r="CB809" s="26"/>
      <c r="CC809" s="26"/>
      <c r="CD809" s="26"/>
      <c r="CE809" s="26"/>
      <c r="CF809" s="26"/>
      <c r="CG809" s="26"/>
      <c r="CH809" s="26"/>
      <c r="CI809" s="26"/>
      <c r="CJ809" s="26"/>
      <c r="CK809" s="26"/>
      <c r="CL809" s="26"/>
      <c r="CM809" s="26"/>
      <c r="CN809" s="26"/>
      <c r="CO809" s="26"/>
      <c r="CP809" s="26"/>
      <c r="CQ809" s="26"/>
      <c r="CR809" s="26"/>
      <c r="CS809" s="26"/>
      <c r="CT809" s="26"/>
      <c r="CU809" s="26"/>
      <c r="CV809" s="26"/>
      <c r="CW809" s="26"/>
      <c r="CX809" s="26"/>
      <c r="CY809" s="26"/>
      <c r="CZ809" s="26"/>
      <c r="DA809" s="26"/>
      <c r="DB809" s="26"/>
      <c r="DC809" s="26"/>
      <c r="DD809" s="26"/>
      <c r="DE809" s="26"/>
      <c r="DF809" s="26"/>
      <c r="DG809" s="26"/>
      <c r="DH809" s="26"/>
      <c r="DI809" s="26"/>
      <c r="DJ809" s="26"/>
      <c r="DK809" s="26"/>
      <c r="DL809" s="26"/>
      <c r="DM809" s="26"/>
      <c r="DN809" s="26"/>
      <c r="DO809" s="26"/>
      <c r="DP809" s="26"/>
    </row>
    <row r="810" spans="1:120" ht="13.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5"/>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26"/>
      <c r="CE810" s="26"/>
      <c r="CF810" s="26"/>
      <c r="CG810" s="26"/>
      <c r="CH810" s="26"/>
      <c r="CI810" s="26"/>
      <c r="CJ810" s="26"/>
      <c r="CK810" s="26"/>
      <c r="CL810" s="26"/>
      <c r="CM810" s="26"/>
      <c r="CN810" s="26"/>
      <c r="CO810" s="26"/>
      <c r="CP810" s="26"/>
      <c r="CQ810" s="26"/>
      <c r="CR810" s="26"/>
      <c r="CS810" s="26"/>
      <c r="CT810" s="26"/>
      <c r="CU810" s="26"/>
      <c r="CV810" s="26"/>
      <c r="CW810" s="26"/>
      <c r="CX810" s="26"/>
      <c r="CY810" s="26"/>
      <c r="CZ810" s="26"/>
      <c r="DA810" s="26"/>
      <c r="DB810" s="26"/>
      <c r="DC810" s="26"/>
      <c r="DD810" s="26"/>
      <c r="DE810" s="26"/>
      <c r="DF810" s="26"/>
      <c r="DG810" s="26"/>
      <c r="DH810" s="26"/>
      <c r="DI810" s="26"/>
      <c r="DJ810" s="26"/>
      <c r="DK810" s="26"/>
      <c r="DL810" s="26"/>
      <c r="DM810" s="26"/>
      <c r="DN810" s="26"/>
      <c r="DO810" s="26"/>
      <c r="DP810" s="26"/>
    </row>
    <row r="811" spans="1:120" ht="13.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5"/>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c r="BZ811" s="26"/>
      <c r="CA811" s="26"/>
      <c r="CB811" s="26"/>
      <c r="CC811" s="26"/>
      <c r="CD811" s="26"/>
      <c r="CE811" s="26"/>
      <c r="CF811" s="26"/>
      <c r="CG811" s="26"/>
      <c r="CH811" s="26"/>
      <c r="CI811" s="26"/>
      <c r="CJ811" s="26"/>
      <c r="CK811" s="26"/>
      <c r="CL811" s="26"/>
      <c r="CM811" s="26"/>
      <c r="CN811" s="26"/>
      <c r="CO811" s="26"/>
      <c r="CP811" s="26"/>
      <c r="CQ811" s="26"/>
      <c r="CR811" s="26"/>
      <c r="CS811" s="26"/>
      <c r="CT811" s="26"/>
      <c r="CU811" s="26"/>
      <c r="CV811" s="26"/>
      <c r="CW811" s="26"/>
      <c r="CX811" s="26"/>
      <c r="CY811" s="26"/>
      <c r="CZ811" s="26"/>
      <c r="DA811" s="26"/>
      <c r="DB811" s="26"/>
      <c r="DC811" s="26"/>
      <c r="DD811" s="26"/>
      <c r="DE811" s="26"/>
      <c r="DF811" s="26"/>
      <c r="DG811" s="26"/>
      <c r="DH811" s="26"/>
      <c r="DI811" s="26"/>
      <c r="DJ811" s="26"/>
      <c r="DK811" s="26"/>
      <c r="DL811" s="26"/>
      <c r="DM811" s="26"/>
      <c r="DN811" s="26"/>
      <c r="DO811" s="26"/>
      <c r="DP811" s="26"/>
    </row>
    <row r="812" spans="1:120" ht="13.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5"/>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26"/>
      <c r="CE812" s="26"/>
      <c r="CF812" s="26"/>
      <c r="CG812" s="26"/>
      <c r="CH812" s="26"/>
      <c r="CI812" s="26"/>
      <c r="CJ812" s="26"/>
      <c r="CK812" s="26"/>
      <c r="CL812" s="26"/>
      <c r="CM812" s="26"/>
      <c r="CN812" s="26"/>
      <c r="CO812" s="26"/>
      <c r="CP812" s="26"/>
      <c r="CQ812" s="26"/>
      <c r="CR812" s="26"/>
      <c r="CS812" s="26"/>
      <c r="CT812" s="26"/>
      <c r="CU812" s="26"/>
      <c r="CV812" s="26"/>
      <c r="CW812" s="26"/>
      <c r="CX812" s="26"/>
      <c r="CY812" s="26"/>
      <c r="CZ812" s="26"/>
      <c r="DA812" s="26"/>
      <c r="DB812" s="26"/>
      <c r="DC812" s="26"/>
      <c r="DD812" s="26"/>
      <c r="DE812" s="26"/>
      <c r="DF812" s="26"/>
      <c r="DG812" s="26"/>
      <c r="DH812" s="26"/>
      <c r="DI812" s="26"/>
      <c r="DJ812" s="26"/>
      <c r="DK812" s="26"/>
      <c r="DL812" s="26"/>
      <c r="DM812" s="26"/>
      <c r="DN812" s="26"/>
      <c r="DO812" s="26"/>
      <c r="DP812" s="26"/>
    </row>
    <row r="813" spans="1:120" ht="13.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5"/>
      <c r="BD813" s="26"/>
      <c r="BE813" s="26"/>
      <c r="BF813" s="26"/>
      <c r="BG813" s="26"/>
      <c r="BH813" s="26"/>
      <c r="BI813" s="26"/>
      <c r="BJ813" s="26"/>
      <c r="BK813" s="26"/>
      <c r="BL813" s="26"/>
      <c r="BM813" s="26"/>
      <c r="BN813" s="26"/>
      <c r="BO813" s="26"/>
      <c r="BP813" s="26"/>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c r="CW813" s="26"/>
      <c r="CX813" s="26"/>
      <c r="CY813" s="26"/>
      <c r="CZ813" s="26"/>
      <c r="DA813" s="26"/>
      <c r="DB813" s="26"/>
      <c r="DC813" s="26"/>
      <c r="DD813" s="26"/>
      <c r="DE813" s="26"/>
      <c r="DF813" s="26"/>
      <c r="DG813" s="26"/>
      <c r="DH813" s="26"/>
      <c r="DI813" s="26"/>
      <c r="DJ813" s="26"/>
      <c r="DK813" s="26"/>
      <c r="DL813" s="26"/>
      <c r="DM813" s="26"/>
      <c r="DN813" s="26"/>
      <c r="DO813" s="26"/>
      <c r="DP813" s="26"/>
    </row>
    <row r="814" spans="1:120" ht="13.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5"/>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26"/>
      <c r="CE814" s="26"/>
      <c r="CF814" s="26"/>
      <c r="CG814" s="26"/>
      <c r="CH814" s="26"/>
      <c r="CI814" s="26"/>
      <c r="CJ814" s="26"/>
      <c r="CK814" s="26"/>
      <c r="CL814" s="26"/>
      <c r="CM814" s="26"/>
      <c r="CN814" s="26"/>
      <c r="CO814" s="26"/>
      <c r="CP814" s="26"/>
      <c r="CQ814" s="26"/>
      <c r="CR814" s="26"/>
      <c r="CS814" s="26"/>
      <c r="CT814" s="26"/>
      <c r="CU814" s="26"/>
      <c r="CV814" s="26"/>
      <c r="CW814" s="26"/>
      <c r="CX814" s="26"/>
      <c r="CY814" s="26"/>
      <c r="CZ814" s="26"/>
      <c r="DA814" s="26"/>
      <c r="DB814" s="26"/>
      <c r="DC814" s="26"/>
      <c r="DD814" s="26"/>
      <c r="DE814" s="26"/>
      <c r="DF814" s="26"/>
      <c r="DG814" s="26"/>
      <c r="DH814" s="26"/>
      <c r="DI814" s="26"/>
      <c r="DJ814" s="26"/>
      <c r="DK814" s="26"/>
      <c r="DL814" s="26"/>
      <c r="DM814" s="26"/>
      <c r="DN814" s="26"/>
      <c r="DO814" s="26"/>
      <c r="DP814" s="26"/>
    </row>
    <row r="815" spans="1:120" ht="13.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5"/>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c r="BZ815" s="26"/>
      <c r="CA815" s="26"/>
      <c r="CB815" s="26"/>
      <c r="CC815" s="26"/>
      <c r="CD815" s="26"/>
      <c r="CE815" s="26"/>
      <c r="CF815" s="26"/>
      <c r="CG815" s="26"/>
      <c r="CH815" s="26"/>
      <c r="CI815" s="26"/>
      <c r="CJ815" s="26"/>
      <c r="CK815" s="26"/>
      <c r="CL815" s="26"/>
      <c r="CM815" s="26"/>
      <c r="CN815" s="26"/>
      <c r="CO815" s="26"/>
      <c r="CP815" s="26"/>
      <c r="CQ815" s="26"/>
      <c r="CR815" s="26"/>
      <c r="CS815" s="26"/>
      <c r="CT815" s="26"/>
      <c r="CU815" s="26"/>
      <c r="CV815" s="26"/>
      <c r="CW815" s="26"/>
      <c r="CX815" s="26"/>
      <c r="CY815" s="26"/>
      <c r="CZ815" s="26"/>
      <c r="DA815" s="26"/>
      <c r="DB815" s="26"/>
      <c r="DC815" s="26"/>
      <c r="DD815" s="26"/>
      <c r="DE815" s="26"/>
      <c r="DF815" s="26"/>
      <c r="DG815" s="26"/>
      <c r="DH815" s="26"/>
      <c r="DI815" s="26"/>
      <c r="DJ815" s="26"/>
      <c r="DK815" s="26"/>
      <c r="DL815" s="26"/>
      <c r="DM815" s="26"/>
      <c r="DN815" s="26"/>
      <c r="DO815" s="26"/>
      <c r="DP815" s="26"/>
    </row>
    <row r="816" spans="1:120" ht="13.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5"/>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26"/>
      <c r="CE816" s="26"/>
      <c r="CF816" s="26"/>
      <c r="CG816" s="26"/>
      <c r="CH816" s="26"/>
      <c r="CI816" s="26"/>
      <c r="CJ816" s="26"/>
      <c r="CK816" s="26"/>
      <c r="CL816" s="26"/>
      <c r="CM816" s="26"/>
      <c r="CN816" s="26"/>
      <c r="CO816" s="26"/>
      <c r="CP816" s="26"/>
      <c r="CQ816" s="26"/>
      <c r="CR816" s="26"/>
      <c r="CS816" s="26"/>
      <c r="CT816" s="26"/>
      <c r="CU816" s="26"/>
      <c r="CV816" s="26"/>
      <c r="CW816" s="26"/>
      <c r="CX816" s="26"/>
      <c r="CY816" s="26"/>
      <c r="CZ816" s="26"/>
      <c r="DA816" s="26"/>
      <c r="DB816" s="26"/>
      <c r="DC816" s="26"/>
      <c r="DD816" s="26"/>
      <c r="DE816" s="26"/>
      <c r="DF816" s="26"/>
      <c r="DG816" s="26"/>
      <c r="DH816" s="26"/>
      <c r="DI816" s="26"/>
      <c r="DJ816" s="26"/>
      <c r="DK816" s="26"/>
      <c r="DL816" s="26"/>
      <c r="DM816" s="26"/>
      <c r="DN816" s="26"/>
      <c r="DO816" s="26"/>
      <c r="DP816" s="26"/>
    </row>
    <row r="817" spans="1:120" ht="13.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5"/>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c r="BZ817" s="26"/>
      <c r="CA817" s="26"/>
      <c r="CB817" s="26"/>
      <c r="CC817" s="26"/>
      <c r="CD817" s="26"/>
      <c r="CE817" s="26"/>
      <c r="CF817" s="26"/>
      <c r="CG817" s="26"/>
      <c r="CH817" s="26"/>
      <c r="CI817" s="26"/>
      <c r="CJ817" s="26"/>
      <c r="CK817" s="26"/>
      <c r="CL817" s="26"/>
      <c r="CM817" s="26"/>
      <c r="CN817" s="26"/>
      <c r="CO817" s="26"/>
      <c r="CP817" s="26"/>
      <c r="CQ817" s="26"/>
      <c r="CR817" s="26"/>
      <c r="CS817" s="26"/>
      <c r="CT817" s="26"/>
      <c r="CU817" s="26"/>
      <c r="CV817" s="26"/>
      <c r="CW817" s="26"/>
      <c r="CX817" s="26"/>
      <c r="CY817" s="26"/>
      <c r="CZ817" s="26"/>
      <c r="DA817" s="26"/>
      <c r="DB817" s="26"/>
      <c r="DC817" s="26"/>
      <c r="DD817" s="26"/>
      <c r="DE817" s="26"/>
      <c r="DF817" s="26"/>
      <c r="DG817" s="26"/>
      <c r="DH817" s="26"/>
      <c r="DI817" s="26"/>
      <c r="DJ817" s="26"/>
      <c r="DK817" s="26"/>
      <c r="DL817" s="26"/>
      <c r="DM817" s="26"/>
      <c r="DN817" s="26"/>
      <c r="DO817" s="26"/>
      <c r="DP817" s="26"/>
    </row>
    <row r="818" spans="1:120" ht="13.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5"/>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26"/>
      <c r="CE818" s="26"/>
      <c r="CF818" s="26"/>
      <c r="CG818" s="26"/>
      <c r="CH818" s="26"/>
      <c r="CI818" s="26"/>
      <c r="CJ818" s="26"/>
      <c r="CK818" s="26"/>
      <c r="CL818" s="26"/>
      <c r="CM818" s="26"/>
      <c r="CN818" s="26"/>
      <c r="CO818" s="26"/>
      <c r="CP818" s="26"/>
      <c r="CQ818" s="26"/>
      <c r="CR818" s="26"/>
      <c r="CS818" s="26"/>
      <c r="CT818" s="26"/>
      <c r="CU818" s="26"/>
      <c r="CV818" s="26"/>
      <c r="CW818" s="26"/>
      <c r="CX818" s="26"/>
      <c r="CY818" s="26"/>
      <c r="CZ818" s="26"/>
      <c r="DA818" s="26"/>
      <c r="DB818" s="26"/>
      <c r="DC818" s="26"/>
      <c r="DD818" s="26"/>
      <c r="DE818" s="26"/>
      <c r="DF818" s="26"/>
      <c r="DG818" s="26"/>
      <c r="DH818" s="26"/>
      <c r="DI818" s="26"/>
      <c r="DJ818" s="26"/>
      <c r="DK818" s="26"/>
      <c r="DL818" s="26"/>
      <c r="DM818" s="26"/>
      <c r="DN818" s="26"/>
      <c r="DO818" s="26"/>
      <c r="DP818" s="26"/>
    </row>
    <row r="819" spans="1:120" ht="13.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5"/>
      <c r="BD819" s="26"/>
      <c r="BE819" s="26"/>
      <c r="BF819" s="26"/>
      <c r="BG819" s="26"/>
      <c r="BH819" s="26"/>
      <c r="BI819" s="26"/>
      <c r="BJ819" s="26"/>
      <c r="BK819" s="26"/>
      <c r="BL819" s="26"/>
      <c r="BM819" s="26"/>
      <c r="BN819" s="26"/>
      <c r="BO819" s="26"/>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c r="CW819" s="26"/>
      <c r="CX819" s="26"/>
      <c r="CY819" s="26"/>
      <c r="CZ819" s="26"/>
      <c r="DA819" s="26"/>
      <c r="DB819" s="26"/>
      <c r="DC819" s="26"/>
      <c r="DD819" s="26"/>
      <c r="DE819" s="26"/>
      <c r="DF819" s="26"/>
      <c r="DG819" s="26"/>
      <c r="DH819" s="26"/>
      <c r="DI819" s="26"/>
      <c r="DJ819" s="26"/>
      <c r="DK819" s="26"/>
      <c r="DL819" s="26"/>
      <c r="DM819" s="26"/>
      <c r="DN819" s="26"/>
      <c r="DO819" s="26"/>
      <c r="DP819" s="26"/>
    </row>
    <row r="820" spans="1:120" ht="13.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5"/>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c r="CW820" s="26"/>
      <c r="CX820" s="26"/>
      <c r="CY820" s="26"/>
      <c r="CZ820" s="26"/>
      <c r="DA820" s="26"/>
      <c r="DB820" s="26"/>
      <c r="DC820" s="26"/>
      <c r="DD820" s="26"/>
      <c r="DE820" s="26"/>
      <c r="DF820" s="26"/>
      <c r="DG820" s="26"/>
      <c r="DH820" s="26"/>
      <c r="DI820" s="26"/>
      <c r="DJ820" s="26"/>
      <c r="DK820" s="26"/>
      <c r="DL820" s="26"/>
      <c r="DM820" s="26"/>
      <c r="DN820" s="26"/>
      <c r="DO820" s="26"/>
      <c r="DP820" s="26"/>
    </row>
    <row r="821" spans="1:120" ht="13.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5"/>
      <c r="BD821" s="26"/>
      <c r="BE821" s="26"/>
      <c r="BF821" s="26"/>
      <c r="BG821" s="26"/>
      <c r="BH821" s="26"/>
      <c r="BI821" s="26"/>
      <c r="BJ821" s="26"/>
      <c r="BK821" s="26"/>
      <c r="BL821" s="26"/>
      <c r="BM821" s="26"/>
      <c r="BN821" s="26"/>
      <c r="BO821" s="26"/>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c r="CW821" s="26"/>
      <c r="CX821" s="26"/>
      <c r="CY821" s="26"/>
      <c r="CZ821" s="26"/>
      <c r="DA821" s="26"/>
      <c r="DB821" s="26"/>
      <c r="DC821" s="26"/>
      <c r="DD821" s="26"/>
      <c r="DE821" s="26"/>
      <c r="DF821" s="26"/>
      <c r="DG821" s="26"/>
      <c r="DH821" s="26"/>
      <c r="DI821" s="26"/>
      <c r="DJ821" s="26"/>
      <c r="DK821" s="26"/>
      <c r="DL821" s="26"/>
      <c r="DM821" s="26"/>
      <c r="DN821" s="26"/>
      <c r="DO821" s="26"/>
      <c r="DP821" s="26"/>
    </row>
    <row r="822" spans="1:120" ht="13.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5"/>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c r="CW822" s="26"/>
      <c r="CX822" s="26"/>
      <c r="CY822" s="26"/>
      <c r="CZ822" s="26"/>
      <c r="DA822" s="26"/>
      <c r="DB822" s="26"/>
      <c r="DC822" s="26"/>
      <c r="DD822" s="26"/>
      <c r="DE822" s="26"/>
      <c r="DF822" s="26"/>
      <c r="DG822" s="26"/>
      <c r="DH822" s="26"/>
      <c r="DI822" s="26"/>
      <c r="DJ822" s="26"/>
      <c r="DK822" s="26"/>
      <c r="DL822" s="26"/>
      <c r="DM822" s="26"/>
      <c r="DN822" s="26"/>
      <c r="DO822" s="26"/>
      <c r="DP822" s="26"/>
    </row>
    <row r="823" spans="1:120" ht="13.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5"/>
      <c r="BD823" s="26"/>
      <c r="BE823" s="26"/>
      <c r="BF823" s="26"/>
      <c r="BG823" s="26"/>
      <c r="BH823" s="26"/>
      <c r="BI823" s="26"/>
      <c r="BJ823" s="26"/>
      <c r="BK823" s="26"/>
      <c r="BL823" s="26"/>
      <c r="BM823" s="26"/>
      <c r="BN823" s="26"/>
      <c r="BO823" s="26"/>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c r="CW823" s="26"/>
      <c r="CX823" s="26"/>
      <c r="CY823" s="26"/>
      <c r="CZ823" s="26"/>
      <c r="DA823" s="26"/>
      <c r="DB823" s="26"/>
      <c r="DC823" s="26"/>
      <c r="DD823" s="26"/>
      <c r="DE823" s="26"/>
      <c r="DF823" s="26"/>
      <c r="DG823" s="26"/>
      <c r="DH823" s="26"/>
      <c r="DI823" s="26"/>
      <c r="DJ823" s="26"/>
      <c r="DK823" s="26"/>
      <c r="DL823" s="26"/>
      <c r="DM823" s="26"/>
      <c r="DN823" s="26"/>
      <c r="DO823" s="26"/>
      <c r="DP823" s="26"/>
    </row>
    <row r="824" spans="1:120" ht="13.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5"/>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c r="CW824" s="26"/>
      <c r="CX824" s="26"/>
      <c r="CY824" s="26"/>
      <c r="CZ824" s="26"/>
      <c r="DA824" s="26"/>
      <c r="DB824" s="26"/>
      <c r="DC824" s="26"/>
      <c r="DD824" s="26"/>
      <c r="DE824" s="26"/>
      <c r="DF824" s="26"/>
      <c r="DG824" s="26"/>
      <c r="DH824" s="26"/>
      <c r="DI824" s="26"/>
      <c r="DJ824" s="26"/>
      <c r="DK824" s="26"/>
      <c r="DL824" s="26"/>
      <c r="DM824" s="26"/>
      <c r="DN824" s="26"/>
      <c r="DO824" s="26"/>
      <c r="DP824" s="26"/>
    </row>
    <row r="825" spans="1:120" ht="13.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5"/>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row>
    <row r="826" spans="1:120" ht="13.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5"/>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row>
    <row r="827" spans="1:120" ht="13.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5"/>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row>
    <row r="828" spans="1:120" ht="13.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5"/>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row>
    <row r="829" spans="1:120" ht="13.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5"/>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row>
    <row r="830" spans="1:120" ht="13.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5"/>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row>
    <row r="831" spans="1:120" ht="13.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5"/>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row>
    <row r="832" spans="1:120" ht="13.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5"/>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row>
    <row r="833" spans="1:120" ht="13.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5"/>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row>
    <row r="834" spans="1:120" ht="13.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5"/>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row>
    <row r="835" spans="1:120" ht="13.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5"/>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row>
    <row r="836" spans="1:120" ht="13.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5"/>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row>
    <row r="837" spans="1:120" ht="13.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5"/>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row>
    <row r="838" spans="1:120" ht="13.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5"/>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row>
    <row r="839" spans="1:120" ht="13.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5"/>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row>
    <row r="840" spans="1:120" ht="13.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5"/>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row>
    <row r="841" spans="1:120" ht="13.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5"/>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row>
    <row r="842" spans="1:120" ht="13.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5"/>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row>
    <row r="843" spans="1:120" ht="13.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5"/>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row>
    <row r="844" spans="1:120" ht="13.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5"/>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row>
    <row r="845" spans="1:120" ht="13.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5"/>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row>
    <row r="846" spans="1:120" ht="13.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5"/>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row>
    <row r="847" spans="1:120" ht="13.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5"/>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row>
    <row r="848" spans="1:120" ht="13.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5"/>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row>
    <row r="849" spans="1:120" ht="13.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5"/>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row>
    <row r="850" spans="1:120" ht="13.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5"/>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row>
    <row r="851" spans="1:120" ht="13.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5"/>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row>
    <row r="852" spans="1:120" ht="13.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5"/>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row>
    <row r="853" spans="1:120" ht="13.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5"/>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row>
    <row r="854" spans="1:120" ht="13.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5"/>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row>
    <row r="855" spans="1:120" ht="13.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5"/>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row>
    <row r="856" spans="1:120" ht="13.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5"/>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row>
    <row r="857" spans="1:120" ht="13.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5"/>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row>
    <row r="858" spans="1:120" ht="13.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5"/>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row>
    <row r="859" spans="1:120" ht="13.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5"/>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row>
    <row r="860" spans="1:120" ht="13.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5"/>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row>
    <row r="861" spans="1:120" ht="13.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5"/>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row>
    <row r="862" spans="1:120" ht="13.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5"/>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row>
    <row r="863" spans="1:120" ht="13.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5"/>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row>
    <row r="864" spans="1:120" ht="13.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5"/>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row>
    <row r="865" spans="1:120" ht="13.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5"/>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row>
    <row r="866" spans="1:120" ht="13.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5"/>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row>
    <row r="867" spans="1:120" ht="13.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5"/>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row>
    <row r="868" spans="1:120" ht="13.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5"/>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row>
    <row r="869" spans="1:120" ht="13.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5"/>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row>
    <row r="870" spans="1:120" ht="13.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5"/>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row>
    <row r="871" spans="1:120" ht="13.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5"/>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row>
    <row r="872" spans="1:120" ht="13.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5"/>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row>
    <row r="873" spans="1:120" ht="13.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5"/>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row>
    <row r="874" spans="1:120" ht="13.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5"/>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row>
    <row r="875" spans="1:120" ht="13.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5"/>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row>
    <row r="876" spans="1:120" ht="13.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5"/>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row>
    <row r="877" spans="1:120" ht="13.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5"/>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row>
    <row r="878" spans="1:120" ht="13.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5"/>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row>
    <row r="879" spans="1:120" ht="13.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5"/>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row>
    <row r="880" spans="1:120" ht="13.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5"/>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row>
    <row r="881" spans="1:120" ht="13.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5"/>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row>
    <row r="882" spans="1:120" ht="13.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5"/>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row>
    <row r="883" spans="1:120" ht="13.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5"/>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row>
    <row r="884" spans="1:120" ht="13.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5"/>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row>
    <row r="885" spans="1:120" ht="13.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5"/>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row>
    <row r="886" spans="1:120" ht="13.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5"/>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row>
    <row r="887" spans="1:120" ht="13.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5"/>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row>
    <row r="888" spans="1:120" ht="13.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5"/>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row>
    <row r="889" spans="1:120" ht="13.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5"/>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row>
    <row r="890" spans="1:120" ht="13.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5"/>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row>
    <row r="891" spans="1:120" ht="13.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5"/>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row>
    <row r="892" spans="1:120" ht="13.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5"/>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row>
    <row r="893" spans="1:120" ht="13.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5"/>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row>
    <row r="894" spans="1:120" ht="13.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5"/>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row>
    <row r="895" spans="1:120" ht="13.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5"/>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row>
    <row r="896" spans="1:120" ht="13.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5"/>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row>
    <row r="897" spans="1:120" ht="13.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5"/>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row>
    <row r="898" spans="1:120" ht="13.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5"/>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row>
    <row r="899" spans="1:120" ht="13.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5"/>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row>
    <row r="900" spans="1:120" ht="13.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5"/>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row>
    <row r="901" spans="1:120" ht="13.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5"/>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row>
    <row r="902" spans="1:120" ht="13.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5"/>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row>
    <row r="903" spans="1:120" ht="13.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5"/>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row>
    <row r="904" spans="1:120" ht="13.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5"/>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row>
    <row r="905" spans="1:120" ht="13.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5"/>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row>
    <row r="906" spans="1:120" ht="13.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5"/>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row>
    <row r="907" spans="1:120" ht="13.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5"/>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row>
    <row r="908" spans="1:120" ht="13.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5"/>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row>
    <row r="909" spans="1:120" ht="13.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5"/>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row>
    <row r="910" spans="1:120" ht="13.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5"/>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row>
    <row r="911" spans="1:120" ht="13.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5"/>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row>
    <row r="912" spans="1:120" ht="13.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5"/>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row>
    <row r="913" spans="1:120" ht="13.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5"/>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row>
    <row r="914" spans="1:120" ht="13.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5"/>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row>
    <row r="915" spans="1:120" ht="13.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5"/>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row>
    <row r="916" spans="1:120" ht="13.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5"/>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row>
    <row r="917" spans="1:120" ht="13.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5"/>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row>
    <row r="918" spans="1:120" ht="13.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5"/>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row>
    <row r="919" spans="1:120" ht="13.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5"/>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row>
    <row r="920" spans="1:120" ht="13.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5"/>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row>
    <row r="921" spans="1:120" ht="13.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5"/>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row>
    <row r="922" spans="1:120" ht="13.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5"/>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row>
    <row r="923" spans="1:120" ht="13.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5"/>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row>
    <row r="924" spans="1:120" ht="13.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5"/>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row>
    <row r="925" spans="1:120" ht="13.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5"/>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row>
    <row r="926" spans="1:120" ht="13.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5"/>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row>
    <row r="927" spans="1:120" ht="13.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5"/>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row>
    <row r="928" spans="1:120" ht="13.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5"/>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row>
    <row r="929" spans="1:120" ht="13.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5"/>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row>
    <row r="930" spans="1:120" ht="13.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5"/>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row>
    <row r="931" spans="1:120" ht="13.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5"/>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row>
    <row r="932" spans="1:120" ht="13.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5"/>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row>
    <row r="933" spans="1:120" ht="13.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5"/>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row>
    <row r="934" spans="1:120" ht="13.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5"/>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26"/>
      <c r="CE934" s="26"/>
      <c r="CF934" s="26"/>
      <c r="CG934" s="26"/>
      <c r="CH934" s="26"/>
      <c r="CI934" s="26"/>
      <c r="CJ934" s="26"/>
      <c r="CK934" s="26"/>
      <c r="CL934" s="26"/>
      <c r="CM934" s="26"/>
      <c r="CN934" s="26"/>
      <c r="CO934" s="26"/>
      <c r="CP934" s="26"/>
      <c r="CQ934" s="26"/>
      <c r="CR934" s="26"/>
      <c r="CS934" s="26"/>
      <c r="CT934" s="26"/>
      <c r="CU934" s="26"/>
      <c r="CV934" s="26"/>
      <c r="CW934" s="26"/>
      <c r="CX934" s="26"/>
      <c r="CY934" s="26"/>
      <c r="CZ934" s="26"/>
      <c r="DA934" s="26"/>
      <c r="DB934" s="26"/>
      <c r="DC934" s="26"/>
      <c r="DD934" s="26"/>
      <c r="DE934" s="26"/>
      <c r="DF934" s="26"/>
      <c r="DG934" s="26"/>
      <c r="DH934" s="26"/>
      <c r="DI934" s="26"/>
      <c r="DJ934" s="26"/>
      <c r="DK934" s="26"/>
      <c r="DL934" s="26"/>
      <c r="DM934" s="26"/>
      <c r="DN934" s="26"/>
      <c r="DO934" s="26"/>
      <c r="DP934" s="26"/>
    </row>
    <row r="935" spans="1:120" ht="13.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5"/>
      <c r="BD935" s="26"/>
      <c r="BE935" s="26"/>
      <c r="BF935" s="26"/>
      <c r="BG935" s="26"/>
      <c r="BH935" s="26"/>
      <c r="BI935" s="26"/>
      <c r="BJ935" s="26"/>
      <c r="BK935" s="26"/>
      <c r="BL935" s="26"/>
      <c r="BM935" s="26"/>
      <c r="BN935" s="26"/>
      <c r="BO935" s="26"/>
      <c r="BP935" s="26"/>
      <c r="BQ935" s="26"/>
      <c r="BR935" s="26"/>
      <c r="BS935" s="26"/>
      <c r="BT935" s="26"/>
      <c r="BU935" s="26"/>
      <c r="BV935" s="26"/>
      <c r="BW935" s="26"/>
      <c r="BX935" s="26"/>
      <c r="BY935" s="26"/>
      <c r="BZ935" s="26"/>
      <c r="CA935" s="26"/>
      <c r="CB935" s="26"/>
      <c r="CC935" s="26"/>
      <c r="CD935" s="26"/>
      <c r="CE935" s="26"/>
      <c r="CF935" s="26"/>
      <c r="CG935" s="26"/>
      <c r="CH935" s="26"/>
      <c r="CI935" s="26"/>
      <c r="CJ935" s="26"/>
      <c r="CK935" s="26"/>
      <c r="CL935" s="26"/>
      <c r="CM935" s="26"/>
      <c r="CN935" s="26"/>
      <c r="CO935" s="26"/>
      <c r="CP935" s="26"/>
      <c r="CQ935" s="26"/>
      <c r="CR935" s="26"/>
      <c r="CS935" s="26"/>
      <c r="CT935" s="26"/>
      <c r="CU935" s="26"/>
      <c r="CV935" s="26"/>
      <c r="CW935" s="26"/>
      <c r="CX935" s="26"/>
      <c r="CY935" s="26"/>
      <c r="CZ935" s="26"/>
      <c r="DA935" s="26"/>
      <c r="DB935" s="26"/>
      <c r="DC935" s="26"/>
      <c r="DD935" s="26"/>
      <c r="DE935" s="26"/>
      <c r="DF935" s="26"/>
      <c r="DG935" s="26"/>
      <c r="DH935" s="26"/>
      <c r="DI935" s="26"/>
      <c r="DJ935" s="26"/>
      <c r="DK935" s="26"/>
      <c r="DL935" s="26"/>
      <c r="DM935" s="26"/>
      <c r="DN935" s="26"/>
      <c r="DO935" s="26"/>
      <c r="DP935" s="26"/>
    </row>
    <row r="936" spans="1:120" ht="13.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5"/>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c r="BZ936" s="26"/>
      <c r="CA936" s="26"/>
      <c r="CB936" s="26"/>
      <c r="CC936" s="26"/>
      <c r="CD936" s="26"/>
      <c r="CE936" s="26"/>
      <c r="CF936" s="26"/>
      <c r="CG936" s="26"/>
      <c r="CH936" s="26"/>
      <c r="CI936" s="26"/>
      <c r="CJ936" s="26"/>
      <c r="CK936" s="26"/>
      <c r="CL936" s="26"/>
      <c r="CM936" s="26"/>
      <c r="CN936" s="26"/>
      <c r="CO936" s="26"/>
      <c r="CP936" s="26"/>
      <c r="CQ936" s="26"/>
      <c r="CR936" s="26"/>
      <c r="CS936" s="26"/>
      <c r="CT936" s="26"/>
      <c r="CU936" s="26"/>
      <c r="CV936" s="26"/>
      <c r="CW936" s="26"/>
      <c r="CX936" s="26"/>
      <c r="CY936" s="26"/>
      <c r="CZ936" s="26"/>
      <c r="DA936" s="26"/>
      <c r="DB936" s="26"/>
      <c r="DC936" s="26"/>
      <c r="DD936" s="26"/>
      <c r="DE936" s="26"/>
      <c r="DF936" s="26"/>
      <c r="DG936" s="26"/>
      <c r="DH936" s="26"/>
      <c r="DI936" s="26"/>
      <c r="DJ936" s="26"/>
      <c r="DK936" s="26"/>
      <c r="DL936" s="26"/>
      <c r="DM936" s="26"/>
      <c r="DN936" s="26"/>
      <c r="DO936" s="26"/>
      <c r="DP936" s="26"/>
    </row>
    <row r="937" spans="1:120" ht="13.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5"/>
      <c r="BD937" s="26"/>
      <c r="BE937" s="26"/>
      <c r="BF937" s="26"/>
      <c r="BG937" s="26"/>
      <c r="BH937" s="26"/>
      <c r="BI937" s="26"/>
      <c r="BJ937" s="26"/>
      <c r="BK937" s="26"/>
      <c r="BL937" s="26"/>
      <c r="BM937" s="26"/>
      <c r="BN937" s="26"/>
      <c r="BO937" s="26"/>
      <c r="BP937" s="26"/>
      <c r="BQ937" s="26"/>
      <c r="BR937" s="26"/>
      <c r="BS937" s="26"/>
      <c r="BT937" s="26"/>
      <c r="BU937" s="26"/>
      <c r="BV937" s="26"/>
      <c r="BW937" s="26"/>
      <c r="BX937" s="26"/>
      <c r="BY937" s="26"/>
      <c r="BZ937" s="26"/>
      <c r="CA937" s="26"/>
      <c r="CB937" s="26"/>
      <c r="CC937" s="26"/>
      <c r="CD937" s="26"/>
      <c r="CE937" s="26"/>
      <c r="CF937" s="26"/>
      <c r="CG937" s="26"/>
      <c r="CH937" s="26"/>
      <c r="CI937" s="26"/>
      <c r="CJ937" s="26"/>
      <c r="CK937" s="26"/>
      <c r="CL937" s="26"/>
      <c r="CM937" s="26"/>
      <c r="CN937" s="26"/>
      <c r="CO937" s="26"/>
      <c r="CP937" s="26"/>
      <c r="CQ937" s="26"/>
      <c r="CR937" s="26"/>
      <c r="CS937" s="26"/>
      <c r="CT937" s="26"/>
      <c r="CU937" s="26"/>
      <c r="CV937" s="26"/>
      <c r="CW937" s="26"/>
      <c r="CX937" s="26"/>
      <c r="CY937" s="26"/>
      <c r="CZ937" s="26"/>
      <c r="DA937" s="26"/>
      <c r="DB937" s="26"/>
      <c r="DC937" s="26"/>
      <c r="DD937" s="26"/>
      <c r="DE937" s="26"/>
      <c r="DF937" s="26"/>
      <c r="DG937" s="26"/>
      <c r="DH937" s="26"/>
      <c r="DI937" s="26"/>
      <c r="DJ937" s="26"/>
      <c r="DK937" s="26"/>
      <c r="DL937" s="26"/>
      <c r="DM937" s="26"/>
      <c r="DN937" s="26"/>
      <c r="DO937" s="26"/>
      <c r="DP937" s="26"/>
    </row>
    <row r="938" spans="1:120" ht="13.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5"/>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26"/>
      <c r="CE938" s="26"/>
      <c r="CF938" s="26"/>
      <c r="CG938" s="26"/>
      <c r="CH938" s="26"/>
      <c r="CI938" s="26"/>
      <c r="CJ938" s="26"/>
      <c r="CK938" s="26"/>
      <c r="CL938" s="26"/>
      <c r="CM938" s="26"/>
      <c r="CN938" s="26"/>
      <c r="CO938" s="26"/>
      <c r="CP938" s="26"/>
      <c r="CQ938" s="26"/>
      <c r="CR938" s="26"/>
      <c r="CS938" s="26"/>
      <c r="CT938" s="26"/>
      <c r="CU938" s="26"/>
      <c r="CV938" s="26"/>
      <c r="CW938" s="26"/>
      <c r="CX938" s="26"/>
      <c r="CY938" s="26"/>
      <c r="CZ938" s="26"/>
      <c r="DA938" s="26"/>
      <c r="DB938" s="26"/>
      <c r="DC938" s="26"/>
      <c r="DD938" s="26"/>
      <c r="DE938" s="26"/>
      <c r="DF938" s="26"/>
      <c r="DG938" s="26"/>
      <c r="DH938" s="26"/>
      <c r="DI938" s="26"/>
      <c r="DJ938" s="26"/>
      <c r="DK938" s="26"/>
      <c r="DL938" s="26"/>
      <c r="DM938" s="26"/>
      <c r="DN938" s="26"/>
      <c r="DO938" s="26"/>
      <c r="DP938" s="26"/>
    </row>
    <row r="939" spans="1:120" ht="13.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5"/>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c r="BZ939" s="26"/>
      <c r="CA939" s="26"/>
      <c r="CB939" s="26"/>
      <c r="CC939" s="26"/>
      <c r="CD939" s="26"/>
      <c r="CE939" s="26"/>
      <c r="CF939" s="26"/>
      <c r="CG939" s="26"/>
      <c r="CH939" s="26"/>
      <c r="CI939" s="26"/>
      <c r="CJ939" s="26"/>
      <c r="CK939" s="26"/>
      <c r="CL939" s="26"/>
      <c r="CM939" s="26"/>
      <c r="CN939" s="26"/>
      <c r="CO939" s="26"/>
      <c r="CP939" s="26"/>
      <c r="CQ939" s="26"/>
      <c r="CR939" s="26"/>
      <c r="CS939" s="26"/>
      <c r="CT939" s="26"/>
      <c r="CU939" s="26"/>
      <c r="CV939" s="26"/>
      <c r="CW939" s="26"/>
      <c r="CX939" s="26"/>
      <c r="CY939" s="26"/>
      <c r="CZ939" s="26"/>
      <c r="DA939" s="26"/>
      <c r="DB939" s="26"/>
      <c r="DC939" s="26"/>
      <c r="DD939" s="26"/>
      <c r="DE939" s="26"/>
      <c r="DF939" s="26"/>
      <c r="DG939" s="26"/>
      <c r="DH939" s="26"/>
      <c r="DI939" s="26"/>
      <c r="DJ939" s="26"/>
      <c r="DK939" s="26"/>
      <c r="DL939" s="26"/>
      <c r="DM939" s="26"/>
      <c r="DN939" s="26"/>
      <c r="DO939" s="26"/>
      <c r="DP939" s="26"/>
    </row>
    <row r="940" spans="1:120" ht="13.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5"/>
      <c r="BD940" s="26"/>
      <c r="BE940" s="26"/>
      <c r="BF940" s="26"/>
      <c r="BG940" s="26"/>
      <c r="BH940" s="26"/>
      <c r="BI940" s="26"/>
      <c r="BJ940" s="26"/>
      <c r="BK940" s="26"/>
      <c r="BL940" s="26"/>
      <c r="BM940" s="26"/>
      <c r="BN940" s="26"/>
      <c r="BO940" s="26"/>
      <c r="BP940" s="26"/>
      <c r="BQ940" s="26"/>
      <c r="BR940" s="26"/>
      <c r="BS940" s="26"/>
      <c r="BT940" s="26"/>
      <c r="BU940" s="26"/>
      <c r="BV940" s="26"/>
      <c r="BW940" s="26"/>
      <c r="BX940" s="26"/>
      <c r="BY940" s="26"/>
      <c r="BZ940" s="26"/>
      <c r="CA940" s="26"/>
      <c r="CB940" s="26"/>
      <c r="CC940" s="26"/>
      <c r="CD940" s="26"/>
      <c r="CE940" s="26"/>
      <c r="CF940" s="26"/>
      <c r="CG940" s="26"/>
      <c r="CH940" s="26"/>
      <c r="CI940" s="26"/>
      <c r="CJ940" s="26"/>
      <c r="CK940" s="26"/>
      <c r="CL940" s="26"/>
      <c r="CM940" s="26"/>
      <c r="CN940" s="26"/>
      <c r="CO940" s="26"/>
      <c r="CP940" s="26"/>
      <c r="CQ940" s="26"/>
      <c r="CR940" s="26"/>
      <c r="CS940" s="26"/>
      <c r="CT940" s="26"/>
      <c r="CU940" s="26"/>
      <c r="CV940" s="26"/>
      <c r="CW940" s="26"/>
      <c r="CX940" s="26"/>
      <c r="CY940" s="26"/>
      <c r="CZ940" s="26"/>
      <c r="DA940" s="26"/>
      <c r="DB940" s="26"/>
      <c r="DC940" s="26"/>
      <c r="DD940" s="26"/>
      <c r="DE940" s="26"/>
      <c r="DF940" s="26"/>
      <c r="DG940" s="26"/>
      <c r="DH940" s="26"/>
      <c r="DI940" s="26"/>
      <c r="DJ940" s="26"/>
      <c r="DK940" s="26"/>
      <c r="DL940" s="26"/>
      <c r="DM940" s="26"/>
      <c r="DN940" s="26"/>
      <c r="DO940" s="26"/>
      <c r="DP940" s="26"/>
    </row>
    <row r="941" spans="1:120" ht="13.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5"/>
      <c r="BD941" s="26"/>
      <c r="BE941" s="26"/>
      <c r="BF941" s="26"/>
      <c r="BG941" s="26"/>
      <c r="BH941" s="26"/>
      <c r="BI941" s="26"/>
      <c r="BJ941" s="26"/>
      <c r="BK941" s="26"/>
      <c r="BL941" s="26"/>
      <c r="BM941" s="26"/>
      <c r="BN941" s="26"/>
      <c r="BO941" s="26"/>
      <c r="BP941" s="26"/>
      <c r="BQ941" s="26"/>
      <c r="BR941" s="26"/>
      <c r="BS941" s="26"/>
      <c r="BT941" s="26"/>
      <c r="BU941" s="26"/>
      <c r="BV941" s="26"/>
      <c r="BW941" s="26"/>
      <c r="BX941" s="26"/>
      <c r="BY941" s="26"/>
      <c r="BZ941" s="26"/>
      <c r="CA941" s="26"/>
      <c r="CB941" s="26"/>
      <c r="CC941" s="26"/>
      <c r="CD941" s="26"/>
      <c r="CE941" s="26"/>
      <c r="CF941" s="26"/>
      <c r="CG941" s="26"/>
      <c r="CH941" s="26"/>
      <c r="CI941" s="26"/>
      <c r="CJ941" s="26"/>
      <c r="CK941" s="26"/>
      <c r="CL941" s="26"/>
      <c r="CM941" s="26"/>
      <c r="CN941" s="26"/>
      <c r="CO941" s="26"/>
      <c r="CP941" s="26"/>
      <c r="CQ941" s="26"/>
      <c r="CR941" s="26"/>
      <c r="CS941" s="26"/>
      <c r="CT941" s="26"/>
      <c r="CU941" s="26"/>
      <c r="CV941" s="26"/>
      <c r="CW941" s="26"/>
      <c r="CX941" s="26"/>
      <c r="CY941" s="26"/>
      <c r="CZ941" s="26"/>
      <c r="DA941" s="26"/>
      <c r="DB941" s="26"/>
      <c r="DC941" s="26"/>
      <c r="DD941" s="26"/>
      <c r="DE941" s="26"/>
      <c r="DF941" s="26"/>
      <c r="DG941" s="26"/>
      <c r="DH941" s="26"/>
      <c r="DI941" s="26"/>
      <c r="DJ941" s="26"/>
      <c r="DK941" s="26"/>
      <c r="DL941" s="26"/>
      <c r="DM941" s="26"/>
      <c r="DN941" s="26"/>
      <c r="DO941" s="26"/>
      <c r="DP941" s="26"/>
    </row>
    <row r="942" spans="1:120" ht="13.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5"/>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c r="BZ942" s="26"/>
      <c r="CA942" s="26"/>
      <c r="CB942" s="26"/>
      <c r="CC942" s="26"/>
      <c r="CD942" s="26"/>
      <c r="CE942" s="26"/>
      <c r="CF942" s="26"/>
      <c r="CG942" s="26"/>
      <c r="CH942" s="26"/>
      <c r="CI942" s="26"/>
      <c r="CJ942" s="26"/>
      <c r="CK942" s="26"/>
      <c r="CL942" s="26"/>
      <c r="CM942" s="26"/>
      <c r="CN942" s="26"/>
      <c r="CO942" s="26"/>
      <c r="CP942" s="26"/>
      <c r="CQ942" s="26"/>
      <c r="CR942" s="26"/>
      <c r="CS942" s="26"/>
      <c r="CT942" s="26"/>
      <c r="CU942" s="26"/>
      <c r="CV942" s="26"/>
      <c r="CW942" s="26"/>
      <c r="CX942" s="26"/>
      <c r="CY942" s="26"/>
      <c r="CZ942" s="26"/>
      <c r="DA942" s="26"/>
      <c r="DB942" s="26"/>
      <c r="DC942" s="26"/>
      <c r="DD942" s="26"/>
      <c r="DE942" s="26"/>
      <c r="DF942" s="26"/>
      <c r="DG942" s="26"/>
      <c r="DH942" s="26"/>
      <c r="DI942" s="26"/>
      <c r="DJ942" s="26"/>
      <c r="DK942" s="26"/>
      <c r="DL942" s="26"/>
      <c r="DM942" s="26"/>
      <c r="DN942" s="26"/>
      <c r="DO942" s="26"/>
      <c r="DP942" s="26"/>
    </row>
    <row r="943" spans="1:120" ht="13.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5"/>
      <c r="BD943" s="26"/>
      <c r="BE943" s="26"/>
      <c r="BF943" s="26"/>
      <c r="BG943" s="26"/>
      <c r="BH943" s="26"/>
      <c r="BI943" s="26"/>
      <c r="BJ943" s="26"/>
      <c r="BK943" s="26"/>
      <c r="BL943" s="26"/>
      <c r="BM943" s="26"/>
      <c r="BN943" s="26"/>
      <c r="BO943" s="26"/>
      <c r="BP943" s="26"/>
      <c r="BQ943" s="26"/>
      <c r="BR943" s="26"/>
      <c r="BS943" s="26"/>
      <c r="BT943" s="26"/>
      <c r="BU943" s="26"/>
      <c r="BV943" s="26"/>
      <c r="BW943" s="26"/>
      <c r="BX943" s="26"/>
      <c r="BY943" s="26"/>
      <c r="BZ943" s="26"/>
      <c r="CA943" s="26"/>
      <c r="CB943" s="26"/>
      <c r="CC943" s="26"/>
      <c r="CD943" s="26"/>
      <c r="CE943" s="26"/>
      <c r="CF943" s="26"/>
      <c r="CG943" s="26"/>
      <c r="CH943" s="26"/>
      <c r="CI943" s="26"/>
      <c r="CJ943" s="26"/>
      <c r="CK943" s="26"/>
      <c r="CL943" s="26"/>
      <c r="CM943" s="26"/>
      <c r="CN943" s="26"/>
      <c r="CO943" s="26"/>
      <c r="CP943" s="26"/>
      <c r="CQ943" s="26"/>
      <c r="CR943" s="26"/>
      <c r="CS943" s="26"/>
      <c r="CT943" s="26"/>
      <c r="CU943" s="26"/>
      <c r="CV943" s="26"/>
      <c r="CW943" s="26"/>
      <c r="CX943" s="26"/>
      <c r="CY943" s="26"/>
      <c r="CZ943" s="26"/>
      <c r="DA943" s="26"/>
      <c r="DB943" s="26"/>
      <c r="DC943" s="26"/>
      <c r="DD943" s="26"/>
      <c r="DE943" s="26"/>
      <c r="DF943" s="26"/>
      <c r="DG943" s="26"/>
      <c r="DH943" s="26"/>
      <c r="DI943" s="26"/>
      <c r="DJ943" s="26"/>
      <c r="DK943" s="26"/>
      <c r="DL943" s="26"/>
      <c r="DM943" s="26"/>
      <c r="DN943" s="26"/>
      <c r="DO943" s="26"/>
      <c r="DP943" s="26"/>
    </row>
    <row r="944" spans="1:120" ht="13.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5"/>
      <c r="BD944" s="26"/>
      <c r="BE944" s="26"/>
      <c r="BF944" s="26"/>
      <c r="BG944" s="26"/>
      <c r="BH944" s="26"/>
      <c r="BI944" s="26"/>
      <c r="BJ944" s="26"/>
      <c r="BK944" s="26"/>
      <c r="BL944" s="26"/>
      <c r="BM944" s="26"/>
      <c r="BN944" s="26"/>
      <c r="BO944" s="26"/>
      <c r="BP944" s="26"/>
      <c r="BQ944" s="26"/>
      <c r="BR944" s="26"/>
      <c r="BS944" s="26"/>
      <c r="BT944" s="26"/>
      <c r="BU944" s="26"/>
      <c r="BV944" s="26"/>
      <c r="BW944" s="26"/>
      <c r="BX944" s="26"/>
      <c r="BY944" s="26"/>
      <c r="BZ944" s="26"/>
      <c r="CA944" s="26"/>
      <c r="CB944" s="26"/>
      <c r="CC944" s="26"/>
      <c r="CD944" s="26"/>
      <c r="CE944" s="26"/>
      <c r="CF944" s="26"/>
      <c r="CG944" s="26"/>
      <c r="CH944" s="26"/>
      <c r="CI944" s="26"/>
      <c r="CJ944" s="26"/>
      <c r="CK944" s="26"/>
      <c r="CL944" s="26"/>
      <c r="CM944" s="26"/>
      <c r="CN944" s="26"/>
      <c r="CO944" s="26"/>
      <c r="CP944" s="26"/>
      <c r="CQ944" s="26"/>
      <c r="CR944" s="26"/>
      <c r="CS944" s="26"/>
      <c r="CT944" s="26"/>
      <c r="CU944" s="26"/>
      <c r="CV944" s="26"/>
      <c r="CW944" s="26"/>
      <c r="CX944" s="26"/>
      <c r="CY944" s="26"/>
      <c r="CZ944" s="26"/>
      <c r="DA944" s="26"/>
      <c r="DB944" s="26"/>
      <c r="DC944" s="26"/>
      <c r="DD944" s="26"/>
      <c r="DE944" s="26"/>
      <c r="DF944" s="26"/>
      <c r="DG944" s="26"/>
      <c r="DH944" s="26"/>
      <c r="DI944" s="26"/>
      <c r="DJ944" s="26"/>
      <c r="DK944" s="26"/>
      <c r="DL944" s="26"/>
      <c r="DM944" s="26"/>
      <c r="DN944" s="26"/>
      <c r="DO944" s="26"/>
      <c r="DP944" s="26"/>
    </row>
    <row r="945" spans="1:120" ht="13.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5"/>
      <c r="BD945" s="26"/>
      <c r="BE945" s="26"/>
      <c r="BF945" s="26"/>
      <c r="BG945" s="26"/>
      <c r="BH945" s="26"/>
      <c r="BI945" s="26"/>
      <c r="BJ945" s="26"/>
      <c r="BK945" s="26"/>
      <c r="BL945" s="26"/>
      <c r="BM945" s="26"/>
      <c r="BN945" s="26"/>
      <c r="BO945" s="26"/>
      <c r="BP945" s="26"/>
      <c r="BQ945" s="26"/>
      <c r="BR945" s="26"/>
      <c r="BS945" s="26"/>
      <c r="BT945" s="26"/>
      <c r="BU945" s="26"/>
      <c r="BV945" s="26"/>
      <c r="BW945" s="26"/>
      <c r="BX945" s="26"/>
      <c r="BY945" s="26"/>
      <c r="BZ945" s="26"/>
      <c r="CA945" s="26"/>
      <c r="CB945" s="26"/>
      <c r="CC945" s="26"/>
      <c r="CD945" s="26"/>
      <c r="CE945" s="26"/>
      <c r="CF945" s="26"/>
      <c r="CG945" s="26"/>
      <c r="CH945" s="26"/>
      <c r="CI945" s="26"/>
      <c r="CJ945" s="26"/>
      <c r="CK945" s="26"/>
      <c r="CL945" s="26"/>
      <c r="CM945" s="26"/>
      <c r="CN945" s="26"/>
      <c r="CO945" s="26"/>
      <c r="CP945" s="26"/>
      <c r="CQ945" s="26"/>
      <c r="CR945" s="26"/>
      <c r="CS945" s="26"/>
      <c r="CT945" s="26"/>
      <c r="CU945" s="26"/>
      <c r="CV945" s="26"/>
      <c r="CW945" s="26"/>
      <c r="CX945" s="26"/>
      <c r="CY945" s="26"/>
      <c r="CZ945" s="26"/>
      <c r="DA945" s="26"/>
      <c r="DB945" s="26"/>
      <c r="DC945" s="26"/>
      <c r="DD945" s="26"/>
      <c r="DE945" s="26"/>
      <c r="DF945" s="26"/>
      <c r="DG945" s="26"/>
      <c r="DH945" s="26"/>
      <c r="DI945" s="26"/>
      <c r="DJ945" s="26"/>
      <c r="DK945" s="26"/>
      <c r="DL945" s="26"/>
      <c r="DM945" s="26"/>
      <c r="DN945" s="26"/>
      <c r="DO945" s="26"/>
      <c r="DP945" s="26"/>
    </row>
    <row r="946" spans="1:120" ht="13.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5"/>
      <c r="BD946" s="26"/>
      <c r="BE946" s="26"/>
      <c r="BF946" s="26"/>
      <c r="BG946" s="26"/>
      <c r="BH946" s="26"/>
      <c r="BI946" s="26"/>
      <c r="BJ946" s="26"/>
      <c r="BK946" s="26"/>
      <c r="BL946" s="26"/>
      <c r="BM946" s="26"/>
      <c r="BN946" s="26"/>
      <c r="BO946" s="26"/>
      <c r="BP946" s="26"/>
      <c r="BQ946" s="26"/>
      <c r="BR946" s="26"/>
      <c r="BS946" s="26"/>
      <c r="BT946" s="26"/>
      <c r="BU946" s="26"/>
      <c r="BV946" s="26"/>
      <c r="BW946" s="26"/>
      <c r="BX946" s="26"/>
      <c r="BY946" s="26"/>
      <c r="BZ946" s="26"/>
      <c r="CA946" s="26"/>
      <c r="CB946" s="26"/>
      <c r="CC946" s="26"/>
      <c r="CD946" s="26"/>
      <c r="CE946" s="26"/>
      <c r="CF946" s="26"/>
      <c r="CG946" s="26"/>
      <c r="CH946" s="26"/>
      <c r="CI946" s="26"/>
      <c r="CJ946" s="26"/>
      <c r="CK946" s="26"/>
      <c r="CL946" s="26"/>
      <c r="CM946" s="26"/>
      <c r="CN946" s="26"/>
      <c r="CO946" s="26"/>
      <c r="CP946" s="26"/>
      <c r="CQ946" s="26"/>
      <c r="CR946" s="26"/>
      <c r="CS946" s="26"/>
      <c r="CT946" s="26"/>
      <c r="CU946" s="26"/>
      <c r="CV946" s="26"/>
      <c r="CW946" s="26"/>
      <c r="CX946" s="26"/>
      <c r="CY946" s="26"/>
      <c r="CZ946" s="26"/>
      <c r="DA946" s="26"/>
      <c r="DB946" s="26"/>
      <c r="DC946" s="26"/>
      <c r="DD946" s="26"/>
      <c r="DE946" s="26"/>
      <c r="DF946" s="26"/>
      <c r="DG946" s="26"/>
      <c r="DH946" s="26"/>
      <c r="DI946" s="26"/>
      <c r="DJ946" s="26"/>
      <c r="DK946" s="26"/>
      <c r="DL946" s="26"/>
      <c r="DM946" s="26"/>
      <c r="DN946" s="26"/>
      <c r="DO946" s="26"/>
      <c r="DP946" s="26"/>
    </row>
    <row r="947" spans="1:120" ht="13.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5"/>
      <c r="BD947" s="26"/>
      <c r="BE947" s="26"/>
      <c r="BF947" s="26"/>
      <c r="BG947" s="26"/>
      <c r="BH947" s="26"/>
      <c r="BI947" s="26"/>
      <c r="BJ947" s="26"/>
      <c r="BK947" s="26"/>
      <c r="BL947" s="26"/>
      <c r="BM947" s="26"/>
      <c r="BN947" s="26"/>
      <c r="BO947" s="26"/>
      <c r="BP947" s="26"/>
      <c r="BQ947" s="26"/>
      <c r="BR947" s="26"/>
      <c r="BS947" s="26"/>
      <c r="BT947" s="26"/>
      <c r="BU947" s="26"/>
      <c r="BV947" s="26"/>
      <c r="BW947" s="26"/>
      <c r="BX947" s="26"/>
      <c r="BY947" s="26"/>
      <c r="BZ947" s="26"/>
      <c r="CA947" s="26"/>
      <c r="CB947" s="26"/>
      <c r="CC947" s="26"/>
      <c r="CD947" s="26"/>
      <c r="CE947" s="26"/>
      <c r="CF947" s="26"/>
      <c r="CG947" s="26"/>
      <c r="CH947" s="26"/>
      <c r="CI947" s="26"/>
      <c r="CJ947" s="26"/>
      <c r="CK947" s="26"/>
      <c r="CL947" s="26"/>
      <c r="CM947" s="26"/>
      <c r="CN947" s="26"/>
      <c r="CO947" s="26"/>
      <c r="CP947" s="26"/>
      <c r="CQ947" s="26"/>
      <c r="CR947" s="26"/>
      <c r="CS947" s="26"/>
      <c r="CT947" s="26"/>
      <c r="CU947" s="26"/>
      <c r="CV947" s="26"/>
      <c r="CW947" s="26"/>
      <c r="CX947" s="26"/>
      <c r="CY947" s="26"/>
      <c r="CZ947" s="26"/>
      <c r="DA947" s="26"/>
      <c r="DB947" s="26"/>
      <c r="DC947" s="26"/>
      <c r="DD947" s="26"/>
      <c r="DE947" s="26"/>
      <c r="DF947" s="26"/>
      <c r="DG947" s="26"/>
      <c r="DH947" s="26"/>
      <c r="DI947" s="26"/>
      <c r="DJ947" s="26"/>
      <c r="DK947" s="26"/>
      <c r="DL947" s="26"/>
      <c r="DM947" s="26"/>
      <c r="DN947" s="26"/>
      <c r="DO947" s="26"/>
      <c r="DP947" s="26"/>
    </row>
    <row r="948" spans="1:120" ht="13.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5"/>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26"/>
      <c r="CE948" s="26"/>
      <c r="CF948" s="26"/>
      <c r="CG948" s="26"/>
      <c r="CH948" s="26"/>
      <c r="CI948" s="26"/>
      <c r="CJ948" s="26"/>
      <c r="CK948" s="26"/>
      <c r="CL948" s="26"/>
      <c r="CM948" s="26"/>
      <c r="CN948" s="26"/>
      <c r="CO948" s="26"/>
      <c r="CP948" s="26"/>
      <c r="CQ948" s="26"/>
      <c r="CR948" s="26"/>
      <c r="CS948" s="26"/>
      <c r="CT948" s="26"/>
      <c r="CU948" s="26"/>
      <c r="CV948" s="26"/>
      <c r="CW948" s="26"/>
      <c r="CX948" s="26"/>
      <c r="CY948" s="26"/>
      <c r="CZ948" s="26"/>
      <c r="DA948" s="26"/>
      <c r="DB948" s="26"/>
      <c r="DC948" s="26"/>
      <c r="DD948" s="26"/>
      <c r="DE948" s="26"/>
      <c r="DF948" s="26"/>
      <c r="DG948" s="26"/>
      <c r="DH948" s="26"/>
      <c r="DI948" s="26"/>
      <c r="DJ948" s="26"/>
      <c r="DK948" s="26"/>
      <c r="DL948" s="26"/>
      <c r="DM948" s="26"/>
      <c r="DN948" s="26"/>
      <c r="DO948" s="26"/>
      <c r="DP948" s="26"/>
    </row>
    <row r="949" spans="1:120" ht="13.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5"/>
      <c r="BD949" s="26"/>
      <c r="BE949" s="26"/>
      <c r="BF949" s="26"/>
      <c r="BG949" s="26"/>
      <c r="BH949" s="26"/>
      <c r="BI949" s="26"/>
      <c r="BJ949" s="26"/>
      <c r="BK949" s="26"/>
      <c r="BL949" s="26"/>
      <c r="BM949" s="26"/>
      <c r="BN949" s="26"/>
      <c r="BO949" s="26"/>
      <c r="BP949" s="26"/>
      <c r="BQ949" s="26"/>
      <c r="BR949" s="26"/>
      <c r="BS949" s="26"/>
      <c r="BT949" s="26"/>
      <c r="BU949" s="26"/>
      <c r="BV949" s="26"/>
      <c r="BW949" s="26"/>
      <c r="BX949" s="26"/>
      <c r="BY949" s="26"/>
      <c r="BZ949" s="26"/>
      <c r="CA949" s="26"/>
      <c r="CB949" s="26"/>
      <c r="CC949" s="26"/>
      <c r="CD949" s="26"/>
      <c r="CE949" s="26"/>
      <c r="CF949" s="26"/>
      <c r="CG949" s="26"/>
      <c r="CH949" s="26"/>
      <c r="CI949" s="26"/>
      <c r="CJ949" s="26"/>
      <c r="CK949" s="26"/>
      <c r="CL949" s="26"/>
      <c r="CM949" s="26"/>
      <c r="CN949" s="26"/>
      <c r="CO949" s="26"/>
      <c r="CP949" s="26"/>
      <c r="CQ949" s="26"/>
      <c r="CR949" s="26"/>
      <c r="CS949" s="26"/>
      <c r="CT949" s="26"/>
      <c r="CU949" s="26"/>
      <c r="CV949" s="26"/>
      <c r="CW949" s="26"/>
      <c r="CX949" s="26"/>
      <c r="CY949" s="26"/>
      <c r="CZ949" s="26"/>
      <c r="DA949" s="26"/>
      <c r="DB949" s="26"/>
      <c r="DC949" s="26"/>
      <c r="DD949" s="26"/>
      <c r="DE949" s="26"/>
      <c r="DF949" s="26"/>
      <c r="DG949" s="26"/>
      <c r="DH949" s="26"/>
      <c r="DI949" s="26"/>
      <c r="DJ949" s="26"/>
      <c r="DK949" s="26"/>
      <c r="DL949" s="26"/>
      <c r="DM949" s="26"/>
      <c r="DN949" s="26"/>
      <c r="DO949" s="26"/>
      <c r="DP949" s="26"/>
    </row>
    <row r="950" spans="1:120" ht="13.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5"/>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26"/>
      <c r="CE950" s="26"/>
      <c r="CF950" s="26"/>
      <c r="CG950" s="26"/>
      <c r="CH950" s="26"/>
      <c r="CI950" s="26"/>
      <c r="CJ950" s="26"/>
      <c r="CK950" s="26"/>
      <c r="CL950" s="26"/>
      <c r="CM950" s="26"/>
      <c r="CN950" s="26"/>
      <c r="CO950" s="26"/>
      <c r="CP950" s="26"/>
      <c r="CQ950" s="26"/>
      <c r="CR950" s="26"/>
      <c r="CS950" s="26"/>
      <c r="CT950" s="26"/>
      <c r="CU950" s="26"/>
      <c r="CV950" s="26"/>
      <c r="CW950" s="26"/>
      <c r="CX950" s="26"/>
      <c r="CY950" s="26"/>
      <c r="CZ950" s="26"/>
      <c r="DA950" s="26"/>
      <c r="DB950" s="26"/>
      <c r="DC950" s="26"/>
      <c r="DD950" s="26"/>
      <c r="DE950" s="26"/>
      <c r="DF950" s="26"/>
      <c r="DG950" s="26"/>
      <c r="DH950" s="26"/>
      <c r="DI950" s="26"/>
      <c r="DJ950" s="26"/>
      <c r="DK950" s="26"/>
      <c r="DL950" s="26"/>
      <c r="DM950" s="26"/>
      <c r="DN950" s="26"/>
      <c r="DO950" s="26"/>
      <c r="DP950" s="26"/>
    </row>
    <row r="951" spans="1:120" ht="13.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5"/>
      <c r="BD951" s="26"/>
      <c r="BE951" s="26"/>
      <c r="BF951" s="26"/>
      <c r="BG951" s="26"/>
      <c r="BH951" s="26"/>
      <c r="BI951" s="26"/>
      <c r="BJ951" s="26"/>
      <c r="BK951" s="26"/>
      <c r="BL951" s="26"/>
      <c r="BM951" s="26"/>
      <c r="BN951" s="26"/>
      <c r="BO951" s="26"/>
      <c r="BP951" s="26"/>
      <c r="BQ951" s="26"/>
      <c r="BR951" s="26"/>
      <c r="BS951" s="26"/>
      <c r="BT951" s="26"/>
      <c r="BU951" s="26"/>
      <c r="BV951" s="26"/>
      <c r="BW951" s="26"/>
      <c r="BX951" s="26"/>
      <c r="BY951" s="26"/>
      <c r="BZ951" s="26"/>
      <c r="CA951" s="26"/>
      <c r="CB951" s="26"/>
      <c r="CC951" s="26"/>
      <c r="CD951" s="26"/>
      <c r="CE951" s="26"/>
      <c r="CF951" s="26"/>
      <c r="CG951" s="26"/>
      <c r="CH951" s="26"/>
      <c r="CI951" s="26"/>
      <c r="CJ951" s="26"/>
      <c r="CK951" s="26"/>
      <c r="CL951" s="26"/>
      <c r="CM951" s="26"/>
      <c r="CN951" s="26"/>
      <c r="CO951" s="26"/>
      <c r="CP951" s="26"/>
      <c r="CQ951" s="26"/>
      <c r="CR951" s="26"/>
      <c r="CS951" s="26"/>
      <c r="CT951" s="26"/>
      <c r="CU951" s="26"/>
      <c r="CV951" s="26"/>
      <c r="CW951" s="26"/>
      <c r="CX951" s="26"/>
      <c r="CY951" s="26"/>
      <c r="CZ951" s="26"/>
      <c r="DA951" s="26"/>
      <c r="DB951" s="26"/>
      <c r="DC951" s="26"/>
      <c r="DD951" s="26"/>
      <c r="DE951" s="26"/>
      <c r="DF951" s="26"/>
      <c r="DG951" s="26"/>
      <c r="DH951" s="26"/>
      <c r="DI951" s="26"/>
      <c r="DJ951" s="26"/>
      <c r="DK951" s="26"/>
      <c r="DL951" s="26"/>
      <c r="DM951" s="26"/>
      <c r="DN951" s="26"/>
      <c r="DO951" s="26"/>
      <c r="DP951" s="26"/>
    </row>
    <row r="952" spans="1:120" ht="13.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5"/>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26"/>
      <c r="CE952" s="26"/>
      <c r="CF952" s="26"/>
      <c r="CG952" s="26"/>
      <c r="CH952" s="26"/>
      <c r="CI952" s="26"/>
      <c r="CJ952" s="26"/>
      <c r="CK952" s="26"/>
      <c r="CL952" s="26"/>
      <c r="CM952" s="26"/>
      <c r="CN952" s="26"/>
      <c r="CO952" s="26"/>
      <c r="CP952" s="26"/>
      <c r="CQ952" s="26"/>
      <c r="CR952" s="26"/>
      <c r="CS952" s="26"/>
      <c r="CT952" s="26"/>
      <c r="CU952" s="26"/>
      <c r="CV952" s="26"/>
      <c r="CW952" s="26"/>
      <c r="CX952" s="26"/>
      <c r="CY952" s="26"/>
      <c r="CZ952" s="26"/>
      <c r="DA952" s="26"/>
      <c r="DB952" s="26"/>
      <c r="DC952" s="26"/>
      <c r="DD952" s="26"/>
      <c r="DE952" s="26"/>
      <c r="DF952" s="26"/>
      <c r="DG952" s="26"/>
      <c r="DH952" s="26"/>
      <c r="DI952" s="26"/>
      <c r="DJ952" s="26"/>
      <c r="DK952" s="26"/>
      <c r="DL952" s="26"/>
      <c r="DM952" s="26"/>
      <c r="DN952" s="26"/>
      <c r="DO952" s="26"/>
      <c r="DP952" s="26"/>
    </row>
    <row r="953" spans="1:120" ht="13.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5"/>
      <c r="BD953" s="26"/>
      <c r="BE953" s="26"/>
      <c r="BF953" s="26"/>
      <c r="BG953" s="26"/>
      <c r="BH953" s="26"/>
      <c r="BI953" s="26"/>
      <c r="BJ953" s="26"/>
      <c r="BK953" s="26"/>
      <c r="BL953" s="26"/>
      <c r="BM953" s="26"/>
      <c r="BN953" s="26"/>
      <c r="BO953" s="26"/>
      <c r="BP953" s="26"/>
      <c r="BQ953" s="26"/>
      <c r="BR953" s="26"/>
      <c r="BS953" s="26"/>
      <c r="BT953" s="26"/>
      <c r="BU953" s="26"/>
      <c r="BV953" s="26"/>
      <c r="BW953" s="26"/>
      <c r="BX953" s="26"/>
      <c r="BY953" s="26"/>
      <c r="BZ953" s="26"/>
      <c r="CA953" s="26"/>
      <c r="CB953" s="26"/>
      <c r="CC953" s="26"/>
      <c r="CD953" s="26"/>
      <c r="CE953" s="26"/>
      <c r="CF953" s="26"/>
      <c r="CG953" s="26"/>
      <c r="CH953" s="26"/>
      <c r="CI953" s="26"/>
      <c r="CJ953" s="26"/>
      <c r="CK953" s="26"/>
      <c r="CL953" s="26"/>
      <c r="CM953" s="26"/>
      <c r="CN953" s="26"/>
      <c r="CO953" s="26"/>
      <c r="CP953" s="26"/>
      <c r="CQ953" s="26"/>
      <c r="CR953" s="26"/>
      <c r="CS953" s="26"/>
      <c r="CT953" s="26"/>
      <c r="CU953" s="26"/>
      <c r="CV953" s="26"/>
      <c r="CW953" s="26"/>
      <c r="CX953" s="26"/>
      <c r="CY953" s="26"/>
      <c r="CZ953" s="26"/>
      <c r="DA953" s="26"/>
      <c r="DB953" s="26"/>
      <c r="DC953" s="26"/>
      <c r="DD953" s="26"/>
      <c r="DE953" s="26"/>
      <c r="DF953" s="26"/>
      <c r="DG953" s="26"/>
      <c r="DH953" s="26"/>
      <c r="DI953" s="26"/>
      <c r="DJ953" s="26"/>
      <c r="DK953" s="26"/>
      <c r="DL953" s="26"/>
      <c r="DM953" s="26"/>
      <c r="DN953" s="26"/>
      <c r="DO953" s="26"/>
      <c r="DP953" s="26"/>
    </row>
    <row r="954" spans="1:120" ht="13.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5"/>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26"/>
      <c r="CE954" s="26"/>
      <c r="CF954" s="26"/>
      <c r="CG954" s="26"/>
      <c r="CH954" s="26"/>
      <c r="CI954" s="26"/>
      <c r="CJ954" s="26"/>
      <c r="CK954" s="26"/>
      <c r="CL954" s="26"/>
      <c r="CM954" s="26"/>
      <c r="CN954" s="26"/>
      <c r="CO954" s="26"/>
      <c r="CP954" s="26"/>
      <c r="CQ954" s="26"/>
      <c r="CR954" s="26"/>
      <c r="CS954" s="26"/>
      <c r="CT954" s="26"/>
      <c r="CU954" s="26"/>
      <c r="CV954" s="26"/>
      <c r="CW954" s="26"/>
      <c r="CX954" s="26"/>
      <c r="CY954" s="26"/>
      <c r="CZ954" s="26"/>
      <c r="DA954" s="26"/>
      <c r="DB954" s="26"/>
      <c r="DC954" s="26"/>
      <c r="DD954" s="26"/>
      <c r="DE954" s="26"/>
      <c r="DF954" s="26"/>
      <c r="DG954" s="26"/>
      <c r="DH954" s="26"/>
      <c r="DI954" s="26"/>
      <c r="DJ954" s="26"/>
      <c r="DK954" s="26"/>
      <c r="DL954" s="26"/>
      <c r="DM954" s="26"/>
      <c r="DN954" s="26"/>
      <c r="DO954" s="26"/>
      <c r="DP954" s="26"/>
    </row>
    <row r="955" spans="1:120" ht="13.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5"/>
      <c r="BD955" s="26"/>
      <c r="BE955" s="26"/>
      <c r="BF955" s="26"/>
      <c r="BG955" s="26"/>
      <c r="BH955" s="26"/>
      <c r="BI955" s="26"/>
      <c r="BJ955" s="26"/>
      <c r="BK955" s="26"/>
      <c r="BL955" s="26"/>
      <c r="BM955" s="26"/>
      <c r="BN955" s="26"/>
      <c r="BO955" s="26"/>
      <c r="BP955" s="26"/>
      <c r="BQ955" s="26"/>
      <c r="BR955" s="26"/>
      <c r="BS955" s="26"/>
      <c r="BT955" s="26"/>
      <c r="BU955" s="26"/>
      <c r="BV955" s="26"/>
      <c r="BW955" s="26"/>
      <c r="BX955" s="26"/>
      <c r="BY955" s="26"/>
      <c r="BZ955" s="26"/>
      <c r="CA955" s="26"/>
      <c r="CB955" s="26"/>
      <c r="CC955" s="26"/>
      <c r="CD955" s="26"/>
      <c r="CE955" s="26"/>
      <c r="CF955" s="26"/>
      <c r="CG955" s="26"/>
      <c r="CH955" s="26"/>
      <c r="CI955" s="26"/>
      <c r="CJ955" s="26"/>
      <c r="CK955" s="26"/>
      <c r="CL955" s="26"/>
      <c r="CM955" s="26"/>
      <c r="CN955" s="26"/>
      <c r="CO955" s="26"/>
      <c r="CP955" s="26"/>
      <c r="CQ955" s="26"/>
      <c r="CR955" s="26"/>
      <c r="CS955" s="26"/>
      <c r="CT955" s="26"/>
      <c r="CU955" s="26"/>
      <c r="CV955" s="26"/>
      <c r="CW955" s="26"/>
      <c r="CX955" s="26"/>
      <c r="CY955" s="26"/>
      <c r="CZ955" s="26"/>
      <c r="DA955" s="26"/>
      <c r="DB955" s="26"/>
      <c r="DC955" s="26"/>
      <c r="DD955" s="26"/>
      <c r="DE955" s="26"/>
      <c r="DF955" s="26"/>
      <c r="DG955" s="26"/>
      <c r="DH955" s="26"/>
      <c r="DI955" s="26"/>
      <c r="DJ955" s="26"/>
      <c r="DK955" s="26"/>
      <c r="DL955" s="26"/>
      <c r="DM955" s="26"/>
      <c r="DN955" s="26"/>
      <c r="DO955" s="26"/>
      <c r="DP955" s="26"/>
    </row>
    <row r="956" spans="1:120" ht="13.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5"/>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26"/>
      <c r="CE956" s="26"/>
      <c r="CF956" s="26"/>
      <c r="CG956" s="26"/>
      <c r="CH956" s="26"/>
      <c r="CI956" s="26"/>
      <c r="CJ956" s="26"/>
      <c r="CK956" s="26"/>
      <c r="CL956" s="26"/>
      <c r="CM956" s="26"/>
      <c r="CN956" s="26"/>
      <c r="CO956" s="26"/>
      <c r="CP956" s="26"/>
      <c r="CQ956" s="26"/>
      <c r="CR956" s="26"/>
      <c r="CS956" s="26"/>
      <c r="CT956" s="26"/>
      <c r="CU956" s="26"/>
      <c r="CV956" s="26"/>
      <c r="CW956" s="26"/>
      <c r="CX956" s="26"/>
      <c r="CY956" s="26"/>
      <c r="CZ956" s="26"/>
      <c r="DA956" s="26"/>
      <c r="DB956" s="26"/>
      <c r="DC956" s="26"/>
      <c r="DD956" s="26"/>
      <c r="DE956" s="26"/>
      <c r="DF956" s="26"/>
      <c r="DG956" s="26"/>
      <c r="DH956" s="26"/>
      <c r="DI956" s="26"/>
      <c r="DJ956" s="26"/>
      <c r="DK956" s="26"/>
      <c r="DL956" s="26"/>
      <c r="DM956" s="26"/>
      <c r="DN956" s="26"/>
      <c r="DO956" s="26"/>
      <c r="DP956" s="26"/>
    </row>
    <row r="957" spans="1:120" ht="13.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5"/>
      <c r="BD957" s="26"/>
      <c r="BE957" s="26"/>
      <c r="BF957" s="26"/>
      <c r="BG957" s="26"/>
      <c r="BH957" s="26"/>
      <c r="BI957" s="26"/>
      <c r="BJ957" s="26"/>
      <c r="BK957" s="26"/>
      <c r="BL957" s="26"/>
      <c r="BM957" s="26"/>
      <c r="BN957" s="26"/>
      <c r="BO957" s="26"/>
      <c r="BP957" s="26"/>
      <c r="BQ957" s="26"/>
      <c r="BR957" s="26"/>
      <c r="BS957" s="26"/>
      <c r="BT957" s="26"/>
      <c r="BU957" s="26"/>
      <c r="BV957" s="26"/>
      <c r="BW957" s="26"/>
      <c r="BX957" s="26"/>
      <c r="BY957" s="26"/>
      <c r="BZ957" s="26"/>
      <c r="CA957" s="26"/>
      <c r="CB957" s="26"/>
      <c r="CC957" s="26"/>
      <c r="CD957" s="26"/>
      <c r="CE957" s="26"/>
      <c r="CF957" s="26"/>
      <c r="CG957" s="26"/>
      <c r="CH957" s="26"/>
      <c r="CI957" s="26"/>
      <c r="CJ957" s="26"/>
      <c r="CK957" s="26"/>
      <c r="CL957" s="26"/>
      <c r="CM957" s="26"/>
      <c r="CN957" s="26"/>
      <c r="CO957" s="26"/>
      <c r="CP957" s="26"/>
      <c r="CQ957" s="26"/>
      <c r="CR957" s="26"/>
      <c r="CS957" s="26"/>
      <c r="CT957" s="26"/>
      <c r="CU957" s="26"/>
      <c r="CV957" s="26"/>
      <c r="CW957" s="26"/>
      <c r="CX957" s="26"/>
      <c r="CY957" s="26"/>
      <c r="CZ957" s="26"/>
      <c r="DA957" s="26"/>
      <c r="DB957" s="26"/>
      <c r="DC957" s="26"/>
      <c r="DD957" s="26"/>
      <c r="DE957" s="26"/>
      <c r="DF957" s="26"/>
      <c r="DG957" s="26"/>
      <c r="DH957" s="26"/>
      <c r="DI957" s="26"/>
      <c r="DJ957" s="26"/>
      <c r="DK957" s="26"/>
      <c r="DL957" s="26"/>
      <c r="DM957" s="26"/>
      <c r="DN957" s="26"/>
      <c r="DO957" s="26"/>
      <c r="DP957" s="26"/>
    </row>
    <row r="958" spans="1:120" ht="13.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5"/>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26"/>
      <c r="CE958" s="26"/>
      <c r="CF958" s="26"/>
      <c r="CG958" s="26"/>
      <c r="CH958" s="26"/>
      <c r="CI958" s="26"/>
      <c r="CJ958" s="26"/>
      <c r="CK958" s="26"/>
      <c r="CL958" s="26"/>
      <c r="CM958" s="26"/>
      <c r="CN958" s="26"/>
      <c r="CO958" s="26"/>
      <c r="CP958" s="26"/>
      <c r="CQ958" s="26"/>
      <c r="CR958" s="26"/>
      <c r="CS958" s="26"/>
      <c r="CT958" s="26"/>
      <c r="CU958" s="26"/>
      <c r="CV958" s="26"/>
      <c r="CW958" s="26"/>
      <c r="CX958" s="26"/>
      <c r="CY958" s="26"/>
      <c r="CZ958" s="26"/>
      <c r="DA958" s="26"/>
      <c r="DB958" s="26"/>
      <c r="DC958" s="26"/>
      <c r="DD958" s="26"/>
      <c r="DE958" s="26"/>
      <c r="DF958" s="26"/>
      <c r="DG958" s="26"/>
      <c r="DH958" s="26"/>
      <c r="DI958" s="26"/>
      <c r="DJ958" s="26"/>
      <c r="DK958" s="26"/>
      <c r="DL958" s="26"/>
      <c r="DM958" s="26"/>
      <c r="DN958" s="26"/>
      <c r="DO958" s="26"/>
      <c r="DP958" s="26"/>
    </row>
    <row r="959" spans="1:120" ht="13.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5"/>
      <c r="BD959" s="26"/>
      <c r="BE959" s="26"/>
      <c r="BF959" s="26"/>
      <c r="BG959" s="26"/>
      <c r="BH959" s="26"/>
      <c r="BI959" s="26"/>
      <c r="BJ959" s="26"/>
      <c r="BK959" s="26"/>
      <c r="BL959" s="26"/>
      <c r="BM959" s="26"/>
      <c r="BN959" s="26"/>
      <c r="BO959" s="26"/>
      <c r="BP959" s="26"/>
      <c r="BQ959" s="26"/>
      <c r="BR959" s="26"/>
      <c r="BS959" s="26"/>
      <c r="BT959" s="26"/>
      <c r="BU959" s="26"/>
      <c r="BV959" s="26"/>
      <c r="BW959" s="26"/>
      <c r="BX959" s="26"/>
      <c r="BY959" s="26"/>
      <c r="BZ959" s="26"/>
      <c r="CA959" s="26"/>
      <c r="CB959" s="26"/>
      <c r="CC959" s="26"/>
      <c r="CD959" s="26"/>
      <c r="CE959" s="26"/>
      <c r="CF959" s="26"/>
      <c r="CG959" s="26"/>
      <c r="CH959" s="26"/>
      <c r="CI959" s="26"/>
      <c r="CJ959" s="26"/>
      <c r="CK959" s="26"/>
      <c r="CL959" s="26"/>
      <c r="CM959" s="26"/>
      <c r="CN959" s="26"/>
      <c r="CO959" s="26"/>
      <c r="CP959" s="26"/>
      <c r="CQ959" s="26"/>
      <c r="CR959" s="26"/>
      <c r="CS959" s="26"/>
      <c r="CT959" s="26"/>
      <c r="CU959" s="26"/>
      <c r="CV959" s="26"/>
      <c r="CW959" s="26"/>
      <c r="CX959" s="26"/>
      <c r="CY959" s="26"/>
      <c r="CZ959" s="26"/>
      <c r="DA959" s="26"/>
      <c r="DB959" s="26"/>
      <c r="DC959" s="26"/>
      <c r="DD959" s="26"/>
      <c r="DE959" s="26"/>
      <c r="DF959" s="26"/>
      <c r="DG959" s="26"/>
      <c r="DH959" s="26"/>
      <c r="DI959" s="26"/>
      <c r="DJ959" s="26"/>
      <c r="DK959" s="26"/>
      <c r="DL959" s="26"/>
      <c r="DM959" s="26"/>
      <c r="DN959" s="26"/>
      <c r="DO959" s="26"/>
      <c r="DP959" s="26"/>
    </row>
    <row r="960" spans="1:120" ht="13.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5"/>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26"/>
      <c r="CE960" s="26"/>
      <c r="CF960" s="26"/>
      <c r="CG960" s="26"/>
      <c r="CH960" s="26"/>
      <c r="CI960" s="26"/>
      <c r="CJ960" s="26"/>
      <c r="CK960" s="26"/>
      <c r="CL960" s="26"/>
      <c r="CM960" s="26"/>
      <c r="CN960" s="26"/>
      <c r="CO960" s="26"/>
      <c r="CP960" s="26"/>
      <c r="CQ960" s="26"/>
      <c r="CR960" s="26"/>
      <c r="CS960" s="26"/>
      <c r="CT960" s="26"/>
      <c r="CU960" s="26"/>
      <c r="CV960" s="26"/>
      <c r="CW960" s="26"/>
      <c r="CX960" s="26"/>
      <c r="CY960" s="26"/>
      <c r="CZ960" s="26"/>
      <c r="DA960" s="26"/>
      <c r="DB960" s="26"/>
      <c r="DC960" s="26"/>
      <c r="DD960" s="26"/>
      <c r="DE960" s="26"/>
      <c r="DF960" s="26"/>
      <c r="DG960" s="26"/>
      <c r="DH960" s="26"/>
      <c r="DI960" s="26"/>
      <c r="DJ960" s="26"/>
      <c r="DK960" s="26"/>
      <c r="DL960" s="26"/>
      <c r="DM960" s="26"/>
      <c r="DN960" s="26"/>
      <c r="DO960" s="26"/>
      <c r="DP960" s="26"/>
    </row>
    <row r="961" spans="1:120" ht="13.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5"/>
      <c r="BD961" s="26"/>
      <c r="BE961" s="26"/>
      <c r="BF961" s="26"/>
      <c r="BG961" s="26"/>
      <c r="BH961" s="26"/>
      <c r="BI961" s="26"/>
      <c r="BJ961" s="26"/>
      <c r="BK961" s="26"/>
      <c r="BL961" s="26"/>
      <c r="BM961" s="26"/>
      <c r="BN961" s="26"/>
      <c r="BO961" s="26"/>
      <c r="BP961" s="26"/>
      <c r="BQ961" s="26"/>
      <c r="BR961" s="26"/>
      <c r="BS961" s="26"/>
      <c r="BT961" s="26"/>
      <c r="BU961" s="26"/>
      <c r="BV961" s="26"/>
      <c r="BW961" s="26"/>
      <c r="BX961" s="26"/>
      <c r="BY961" s="26"/>
      <c r="BZ961" s="26"/>
      <c r="CA961" s="26"/>
      <c r="CB961" s="26"/>
      <c r="CC961" s="26"/>
      <c r="CD961" s="26"/>
      <c r="CE961" s="26"/>
      <c r="CF961" s="26"/>
      <c r="CG961" s="26"/>
      <c r="CH961" s="26"/>
      <c r="CI961" s="26"/>
      <c r="CJ961" s="26"/>
      <c r="CK961" s="26"/>
      <c r="CL961" s="26"/>
      <c r="CM961" s="26"/>
      <c r="CN961" s="26"/>
      <c r="CO961" s="26"/>
      <c r="CP961" s="26"/>
      <c r="CQ961" s="26"/>
      <c r="CR961" s="26"/>
      <c r="CS961" s="26"/>
      <c r="CT961" s="26"/>
      <c r="CU961" s="26"/>
      <c r="CV961" s="26"/>
      <c r="CW961" s="26"/>
      <c r="CX961" s="26"/>
      <c r="CY961" s="26"/>
      <c r="CZ961" s="26"/>
      <c r="DA961" s="26"/>
      <c r="DB961" s="26"/>
      <c r="DC961" s="26"/>
      <c r="DD961" s="26"/>
      <c r="DE961" s="26"/>
      <c r="DF961" s="26"/>
      <c r="DG961" s="26"/>
      <c r="DH961" s="26"/>
      <c r="DI961" s="26"/>
      <c r="DJ961" s="26"/>
      <c r="DK961" s="26"/>
      <c r="DL961" s="26"/>
      <c r="DM961" s="26"/>
      <c r="DN961" s="26"/>
      <c r="DO961" s="26"/>
      <c r="DP961" s="26"/>
    </row>
    <row r="962" spans="1:120" ht="13.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5"/>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26"/>
      <c r="CE962" s="26"/>
      <c r="CF962" s="26"/>
      <c r="CG962" s="26"/>
      <c r="CH962" s="26"/>
      <c r="CI962" s="26"/>
      <c r="CJ962" s="26"/>
      <c r="CK962" s="26"/>
      <c r="CL962" s="26"/>
      <c r="CM962" s="26"/>
      <c r="CN962" s="26"/>
      <c r="CO962" s="26"/>
      <c r="CP962" s="26"/>
      <c r="CQ962" s="26"/>
      <c r="CR962" s="26"/>
      <c r="CS962" s="26"/>
      <c r="CT962" s="26"/>
      <c r="CU962" s="26"/>
      <c r="CV962" s="26"/>
      <c r="CW962" s="26"/>
      <c r="CX962" s="26"/>
      <c r="CY962" s="26"/>
      <c r="CZ962" s="26"/>
      <c r="DA962" s="26"/>
      <c r="DB962" s="26"/>
      <c r="DC962" s="26"/>
      <c r="DD962" s="26"/>
      <c r="DE962" s="26"/>
      <c r="DF962" s="26"/>
      <c r="DG962" s="26"/>
      <c r="DH962" s="26"/>
      <c r="DI962" s="26"/>
      <c r="DJ962" s="26"/>
      <c r="DK962" s="26"/>
      <c r="DL962" s="26"/>
      <c r="DM962" s="26"/>
      <c r="DN962" s="26"/>
      <c r="DO962" s="26"/>
      <c r="DP962" s="26"/>
    </row>
    <row r="963" spans="1:120" ht="13.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5"/>
      <c r="BD963" s="26"/>
      <c r="BE963" s="26"/>
      <c r="BF963" s="26"/>
      <c r="BG963" s="26"/>
      <c r="BH963" s="26"/>
      <c r="BI963" s="26"/>
      <c r="BJ963" s="26"/>
      <c r="BK963" s="26"/>
      <c r="BL963" s="26"/>
      <c r="BM963" s="26"/>
      <c r="BN963" s="26"/>
      <c r="BO963" s="26"/>
      <c r="BP963" s="26"/>
      <c r="BQ963" s="26"/>
      <c r="BR963" s="26"/>
      <c r="BS963" s="26"/>
      <c r="BT963" s="26"/>
      <c r="BU963" s="26"/>
      <c r="BV963" s="26"/>
      <c r="BW963" s="26"/>
      <c r="BX963" s="26"/>
      <c r="BY963" s="26"/>
      <c r="BZ963" s="26"/>
      <c r="CA963" s="26"/>
      <c r="CB963" s="26"/>
      <c r="CC963" s="26"/>
      <c r="CD963" s="26"/>
      <c r="CE963" s="26"/>
      <c r="CF963" s="26"/>
      <c r="CG963" s="26"/>
      <c r="CH963" s="26"/>
      <c r="CI963" s="26"/>
      <c r="CJ963" s="26"/>
      <c r="CK963" s="26"/>
      <c r="CL963" s="26"/>
      <c r="CM963" s="26"/>
      <c r="CN963" s="26"/>
      <c r="CO963" s="26"/>
      <c r="CP963" s="26"/>
      <c r="CQ963" s="26"/>
      <c r="CR963" s="26"/>
      <c r="CS963" s="26"/>
      <c r="CT963" s="26"/>
      <c r="CU963" s="26"/>
      <c r="CV963" s="26"/>
      <c r="CW963" s="26"/>
      <c r="CX963" s="26"/>
      <c r="CY963" s="26"/>
      <c r="CZ963" s="26"/>
      <c r="DA963" s="26"/>
      <c r="DB963" s="26"/>
      <c r="DC963" s="26"/>
      <c r="DD963" s="26"/>
      <c r="DE963" s="26"/>
      <c r="DF963" s="26"/>
      <c r="DG963" s="26"/>
      <c r="DH963" s="26"/>
      <c r="DI963" s="26"/>
      <c r="DJ963" s="26"/>
      <c r="DK963" s="26"/>
      <c r="DL963" s="26"/>
      <c r="DM963" s="26"/>
      <c r="DN963" s="26"/>
      <c r="DO963" s="26"/>
      <c r="DP963" s="26"/>
    </row>
    <row r="964" spans="1:120" ht="13.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5"/>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26"/>
      <c r="CE964" s="26"/>
      <c r="CF964" s="26"/>
      <c r="CG964" s="26"/>
      <c r="CH964" s="26"/>
      <c r="CI964" s="26"/>
      <c r="CJ964" s="26"/>
      <c r="CK964" s="26"/>
      <c r="CL964" s="26"/>
      <c r="CM964" s="26"/>
      <c r="CN964" s="26"/>
      <c r="CO964" s="26"/>
      <c r="CP964" s="26"/>
      <c r="CQ964" s="26"/>
      <c r="CR964" s="26"/>
      <c r="CS964" s="26"/>
      <c r="CT964" s="26"/>
      <c r="CU964" s="26"/>
      <c r="CV964" s="26"/>
      <c r="CW964" s="26"/>
      <c r="CX964" s="26"/>
      <c r="CY964" s="26"/>
      <c r="CZ964" s="26"/>
      <c r="DA964" s="26"/>
      <c r="DB964" s="26"/>
      <c r="DC964" s="26"/>
      <c r="DD964" s="26"/>
      <c r="DE964" s="26"/>
      <c r="DF964" s="26"/>
      <c r="DG964" s="26"/>
      <c r="DH964" s="26"/>
      <c r="DI964" s="26"/>
      <c r="DJ964" s="26"/>
      <c r="DK964" s="26"/>
      <c r="DL964" s="26"/>
      <c r="DM964" s="26"/>
      <c r="DN964" s="26"/>
      <c r="DO964" s="26"/>
      <c r="DP964" s="26"/>
    </row>
    <row r="965" spans="1:120" ht="13.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5"/>
      <c r="BD965" s="26"/>
      <c r="BE965" s="26"/>
      <c r="BF965" s="26"/>
      <c r="BG965" s="26"/>
      <c r="BH965" s="26"/>
      <c r="BI965" s="26"/>
      <c r="BJ965" s="26"/>
      <c r="BK965" s="26"/>
      <c r="BL965" s="26"/>
      <c r="BM965" s="26"/>
      <c r="BN965" s="26"/>
      <c r="BO965" s="26"/>
      <c r="BP965" s="26"/>
      <c r="BQ965" s="26"/>
      <c r="BR965" s="26"/>
      <c r="BS965" s="26"/>
      <c r="BT965" s="26"/>
      <c r="BU965" s="26"/>
      <c r="BV965" s="26"/>
      <c r="BW965" s="26"/>
      <c r="BX965" s="26"/>
      <c r="BY965" s="26"/>
      <c r="BZ965" s="26"/>
      <c r="CA965" s="26"/>
      <c r="CB965" s="26"/>
      <c r="CC965" s="26"/>
      <c r="CD965" s="26"/>
      <c r="CE965" s="26"/>
      <c r="CF965" s="26"/>
      <c r="CG965" s="26"/>
      <c r="CH965" s="26"/>
      <c r="CI965" s="26"/>
      <c r="CJ965" s="26"/>
      <c r="CK965" s="26"/>
      <c r="CL965" s="26"/>
      <c r="CM965" s="26"/>
      <c r="CN965" s="26"/>
      <c r="CO965" s="26"/>
      <c r="CP965" s="26"/>
      <c r="CQ965" s="26"/>
      <c r="CR965" s="26"/>
      <c r="CS965" s="26"/>
      <c r="CT965" s="26"/>
      <c r="CU965" s="26"/>
      <c r="CV965" s="26"/>
      <c r="CW965" s="26"/>
      <c r="CX965" s="26"/>
      <c r="CY965" s="26"/>
      <c r="CZ965" s="26"/>
      <c r="DA965" s="26"/>
      <c r="DB965" s="26"/>
      <c r="DC965" s="26"/>
      <c r="DD965" s="26"/>
      <c r="DE965" s="26"/>
      <c r="DF965" s="26"/>
      <c r="DG965" s="26"/>
      <c r="DH965" s="26"/>
      <c r="DI965" s="26"/>
      <c r="DJ965" s="26"/>
      <c r="DK965" s="26"/>
      <c r="DL965" s="26"/>
      <c r="DM965" s="26"/>
      <c r="DN965" s="26"/>
      <c r="DO965" s="26"/>
      <c r="DP965" s="26"/>
    </row>
    <row r="966" spans="1:120" ht="13.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5"/>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26"/>
      <c r="CE966" s="26"/>
      <c r="CF966" s="26"/>
      <c r="CG966" s="26"/>
      <c r="CH966" s="26"/>
      <c r="CI966" s="26"/>
      <c r="CJ966" s="26"/>
      <c r="CK966" s="26"/>
      <c r="CL966" s="26"/>
      <c r="CM966" s="26"/>
      <c r="CN966" s="26"/>
      <c r="CO966" s="26"/>
      <c r="CP966" s="26"/>
      <c r="CQ966" s="26"/>
      <c r="CR966" s="26"/>
      <c r="CS966" s="26"/>
      <c r="CT966" s="26"/>
      <c r="CU966" s="26"/>
      <c r="CV966" s="26"/>
      <c r="CW966" s="26"/>
      <c r="CX966" s="26"/>
      <c r="CY966" s="26"/>
      <c r="CZ966" s="26"/>
      <c r="DA966" s="26"/>
      <c r="DB966" s="26"/>
      <c r="DC966" s="26"/>
      <c r="DD966" s="26"/>
      <c r="DE966" s="26"/>
      <c r="DF966" s="26"/>
      <c r="DG966" s="26"/>
      <c r="DH966" s="26"/>
      <c r="DI966" s="26"/>
      <c r="DJ966" s="26"/>
      <c r="DK966" s="26"/>
      <c r="DL966" s="26"/>
      <c r="DM966" s="26"/>
      <c r="DN966" s="26"/>
      <c r="DO966" s="26"/>
      <c r="DP966" s="26"/>
    </row>
    <row r="967" spans="1:120" ht="13.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5"/>
      <c r="BD967" s="26"/>
      <c r="BE967" s="26"/>
      <c r="BF967" s="26"/>
      <c r="BG967" s="26"/>
      <c r="BH967" s="26"/>
      <c r="BI967" s="26"/>
      <c r="BJ967" s="26"/>
      <c r="BK967" s="26"/>
      <c r="BL967" s="26"/>
      <c r="BM967" s="26"/>
      <c r="BN967" s="26"/>
      <c r="BO967" s="26"/>
      <c r="BP967" s="26"/>
      <c r="BQ967" s="26"/>
      <c r="BR967" s="26"/>
      <c r="BS967" s="26"/>
      <c r="BT967" s="26"/>
      <c r="BU967" s="26"/>
      <c r="BV967" s="26"/>
      <c r="BW967" s="26"/>
      <c r="BX967" s="26"/>
      <c r="BY967" s="26"/>
      <c r="BZ967" s="26"/>
      <c r="CA967" s="26"/>
      <c r="CB967" s="26"/>
      <c r="CC967" s="26"/>
      <c r="CD967" s="26"/>
      <c r="CE967" s="26"/>
      <c r="CF967" s="26"/>
      <c r="CG967" s="26"/>
      <c r="CH967" s="26"/>
      <c r="CI967" s="26"/>
      <c r="CJ967" s="26"/>
      <c r="CK967" s="26"/>
      <c r="CL967" s="26"/>
      <c r="CM967" s="26"/>
      <c r="CN967" s="26"/>
      <c r="CO967" s="26"/>
      <c r="CP967" s="26"/>
      <c r="CQ967" s="26"/>
      <c r="CR967" s="26"/>
      <c r="CS967" s="26"/>
      <c r="CT967" s="26"/>
      <c r="CU967" s="26"/>
      <c r="CV967" s="26"/>
      <c r="CW967" s="26"/>
      <c r="CX967" s="26"/>
      <c r="CY967" s="26"/>
      <c r="CZ967" s="26"/>
      <c r="DA967" s="26"/>
      <c r="DB967" s="26"/>
      <c r="DC967" s="26"/>
      <c r="DD967" s="26"/>
      <c r="DE967" s="26"/>
      <c r="DF967" s="26"/>
      <c r="DG967" s="26"/>
      <c r="DH967" s="26"/>
      <c r="DI967" s="26"/>
      <c r="DJ967" s="26"/>
      <c r="DK967" s="26"/>
      <c r="DL967" s="26"/>
      <c r="DM967" s="26"/>
      <c r="DN967" s="26"/>
      <c r="DO967" s="26"/>
      <c r="DP967" s="26"/>
    </row>
    <row r="968" spans="1:120" ht="13.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5"/>
      <c r="BD968" s="26"/>
      <c r="BE968" s="26"/>
      <c r="BF968" s="26"/>
      <c r="BG968" s="26"/>
      <c r="BH968" s="26"/>
      <c r="BI968" s="26"/>
      <c r="BJ968" s="26"/>
      <c r="BK968" s="26"/>
      <c r="BL968" s="26"/>
      <c r="BM968" s="26"/>
      <c r="BN968" s="26"/>
      <c r="BO968" s="26"/>
      <c r="BP968" s="26"/>
      <c r="BQ968" s="26"/>
      <c r="BR968" s="26"/>
      <c r="BS968" s="26"/>
      <c r="BT968" s="26"/>
      <c r="BU968" s="26"/>
      <c r="BV968" s="26"/>
      <c r="BW968" s="26"/>
      <c r="BX968" s="26"/>
      <c r="BY968" s="26"/>
      <c r="BZ968" s="26"/>
      <c r="CA968" s="26"/>
      <c r="CB968" s="26"/>
      <c r="CC968" s="26"/>
      <c r="CD968" s="26"/>
      <c r="CE968" s="26"/>
      <c r="CF968" s="26"/>
      <c r="CG968" s="26"/>
      <c r="CH968" s="26"/>
      <c r="CI968" s="26"/>
      <c r="CJ968" s="26"/>
      <c r="CK968" s="26"/>
      <c r="CL968" s="26"/>
      <c r="CM968" s="26"/>
      <c r="CN968" s="26"/>
      <c r="CO968" s="26"/>
      <c r="CP968" s="26"/>
      <c r="CQ968" s="26"/>
      <c r="CR968" s="26"/>
      <c r="CS968" s="26"/>
      <c r="CT968" s="26"/>
      <c r="CU968" s="26"/>
      <c r="CV968" s="26"/>
      <c r="CW968" s="26"/>
      <c r="CX968" s="26"/>
      <c r="CY968" s="26"/>
      <c r="CZ968" s="26"/>
      <c r="DA968" s="26"/>
      <c r="DB968" s="26"/>
      <c r="DC968" s="26"/>
      <c r="DD968" s="26"/>
      <c r="DE968" s="26"/>
      <c r="DF968" s="26"/>
      <c r="DG968" s="26"/>
      <c r="DH968" s="26"/>
      <c r="DI968" s="26"/>
      <c r="DJ968" s="26"/>
      <c r="DK968" s="26"/>
      <c r="DL968" s="26"/>
      <c r="DM968" s="26"/>
      <c r="DN968" s="26"/>
      <c r="DO968" s="26"/>
      <c r="DP968" s="26"/>
    </row>
    <row r="969" spans="1:120" ht="13.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5"/>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c r="BZ969" s="26"/>
      <c r="CA969" s="26"/>
      <c r="CB969" s="26"/>
      <c r="CC969" s="26"/>
      <c r="CD969" s="26"/>
      <c r="CE969" s="26"/>
      <c r="CF969" s="26"/>
      <c r="CG969" s="26"/>
      <c r="CH969" s="26"/>
      <c r="CI969" s="26"/>
      <c r="CJ969" s="26"/>
      <c r="CK969" s="26"/>
      <c r="CL969" s="26"/>
      <c r="CM969" s="26"/>
      <c r="CN969" s="26"/>
      <c r="CO969" s="26"/>
      <c r="CP969" s="26"/>
      <c r="CQ969" s="26"/>
      <c r="CR969" s="26"/>
      <c r="CS969" s="26"/>
      <c r="CT969" s="26"/>
      <c r="CU969" s="26"/>
      <c r="CV969" s="26"/>
      <c r="CW969" s="26"/>
      <c r="CX969" s="26"/>
      <c r="CY969" s="26"/>
      <c r="CZ969" s="26"/>
      <c r="DA969" s="26"/>
      <c r="DB969" s="26"/>
      <c r="DC969" s="26"/>
      <c r="DD969" s="26"/>
      <c r="DE969" s="26"/>
      <c r="DF969" s="26"/>
      <c r="DG969" s="26"/>
      <c r="DH969" s="26"/>
      <c r="DI969" s="26"/>
      <c r="DJ969" s="26"/>
      <c r="DK969" s="26"/>
      <c r="DL969" s="26"/>
      <c r="DM969" s="26"/>
      <c r="DN969" s="26"/>
      <c r="DO969" s="26"/>
      <c r="DP969" s="26"/>
    </row>
    <row r="970" spans="1:120" ht="13.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5"/>
      <c r="BD970" s="26"/>
      <c r="BE970" s="26"/>
      <c r="BF970" s="26"/>
      <c r="BG970" s="26"/>
      <c r="BH970" s="26"/>
      <c r="BI970" s="26"/>
      <c r="BJ970" s="26"/>
      <c r="BK970" s="26"/>
      <c r="BL970" s="26"/>
      <c r="BM970" s="26"/>
      <c r="BN970" s="26"/>
      <c r="BO970" s="26"/>
      <c r="BP970" s="26"/>
      <c r="BQ970" s="26"/>
      <c r="BR970" s="26"/>
      <c r="BS970" s="26"/>
      <c r="BT970" s="26"/>
      <c r="BU970" s="26"/>
      <c r="BV970" s="26"/>
      <c r="BW970" s="26"/>
      <c r="BX970" s="26"/>
      <c r="BY970" s="26"/>
      <c r="BZ970" s="26"/>
      <c r="CA970" s="26"/>
      <c r="CB970" s="26"/>
      <c r="CC970" s="26"/>
      <c r="CD970" s="26"/>
      <c r="CE970" s="26"/>
      <c r="CF970" s="26"/>
      <c r="CG970" s="26"/>
      <c r="CH970" s="26"/>
      <c r="CI970" s="26"/>
      <c r="CJ970" s="26"/>
      <c r="CK970" s="26"/>
      <c r="CL970" s="26"/>
      <c r="CM970" s="26"/>
      <c r="CN970" s="26"/>
      <c r="CO970" s="26"/>
      <c r="CP970" s="26"/>
      <c r="CQ970" s="26"/>
      <c r="CR970" s="26"/>
      <c r="CS970" s="26"/>
      <c r="CT970" s="26"/>
      <c r="CU970" s="26"/>
      <c r="CV970" s="26"/>
      <c r="CW970" s="26"/>
      <c r="CX970" s="26"/>
      <c r="CY970" s="26"/>
      <c r="CZ970" s="26"/>
      <c r="DA970" s="26"/>
      <c r="DB970" s="26"/>
      <c r="DC970" s="26"/>
      <c r="DD970" s="26"/>
      <c r="DE970" s="26"/>
      <c r="DF970" s="26"/>
      <c r="DG970" s="26"/>
      <c r="DH970" s="26"/>
      <c r="DI970" s="26"/>
      <c r="DJ970" s="26"/>
      <c r="DK970" s="26"/>
      <c r="DL970" s="26"/>
      <c r="DM970" s="26"/>
      <c r="DN970" s="26"/>
      <c r="DO970" s="26"/>
      <c r="DP970" s="26"/>
    </row>
    <row r="971" spans="1:120" ht="13.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5"/>
      <c r="BD971" s="26"/>
      <c r="BE971" s="26"/>
      <c r="BF971" s="26"/>
      <c r="BG971" s="26"/>
      <c r="BH971" s="26"/>
      <c r="BI971" s="26"/>
      <c r="BJ971" s="26"/>
      <c r="BK971" s="26"/>
      <c r="BL971" s="26"/>
      <c r="BM971" s="26"/>
      <c r="BN971" s="26"/>
      <c r="BO971" s="26"/>
      <c r="BP971" s="26"/>
      <c r="BQ971" s="26"/>
      <c r="BR971" s="26"/>
      <c r="BS971" s="26"/>
      <c r="BT971" s="26"/>
      <c r="BU971" s="26"/>
      <c r="BV971" s="26"/>
      <c r="BW971" s="26"/>
      <c r="BX971" s="26"/>
      <c r="BY971" s="26"/>
      <c r="BZ971" s="26"/>
      <c r="CA971" s="26"/>
      <c r="CB971" s="26"/>
      <c r="CC971" s="26"/>
      <c r="CD971" s="26"/>
      <c r="CE971" s="26"/>
      <c r="CF971" s="26"/>
      <c r="CG971" s="26"/>
      <c r="CH971" s="26"/>
      <c r="CI971" s="26"/>
      <c r="CJ971" s="26"/>
      <c r="CK971" s="26"/>
      <c r="CL971" s="26"/>
      <c r="CM971" s="26"/>
      <c r="CN971" s="26"/>
      <c r="CO971" s="26"/>
      <c r="CP971" s="26"/>
      <c r="CQ971" s="26"/>
      <c r="CR971" s="26"/>
      <c r="CS971" s="26"/>
      <c r="CT971" s="26"/>
      <c r="CU971" s="26"/>
      <c r="CV971" s="26"/>
      <c r="CW971" s="26"/>
      <c r="CX971" s="26"/>
      <c r="CY971" s="26"/>
      <c r="CZ971" s="26"/>
      <c r="DA971" s="26"/>
      <c r="DB971" s="26"/>
      <c r="DC971" s="26"/>
      <c r="DD971" s="26"/>
      <c r="DE971" s="26"/>
      <c r="DF971" s="26"/>
      <c r="DG971" s="26"/>
      <c r="DH971" s="26"/>
      <c r="DI971" s="26"/>
      <c r="DJ971" s="26"/>
      <c r="DK971" s="26"/>
      <c r="DL971" s="26"/>
      <c r="DM971" s="26"/>
      <c r="DN971" s="26"/>
      <c r="DO971" s="26"/>
      <c r="DP971" s="26"/>
    </row>
    <row r="972" spans="1:120" ht="13.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5"/>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26"/>
      <c r="CE972" s="26"/>
      <c r="CF972" s="26"/>
      <c r="CG972" s="26"/>
      <c r="CH972" s="26"/>
      <c r="CI972" s="26"/>
      <c r="CJ972" s="26"/>
      <c r="CK972" s="26"/>
      <c r="CL972" s="26"/>
      <c r="CM972" s="26"/>
      <c r="CN972" s="26"/>
      <c r="CO972" s="26"/>
      <c r="CP972" s="26"/>
      <c r="CQ972" s="26"/>
      <c r="CR972" s="26"/>
      <c r="CS972" s="26"/>
      <c r="CT972" s="26"/>
      <c r="CU972" s="26"/>
      <c r="CV972" s="26"/>
      <c r="CW972" s="26"/>
      <c r="CX972" s="26"/>
      <c r="CY972" s="26"/>
      <c r="CZ972" s="26"/>
      <c r="DA972" s="26"/>
      <c r="DB972" s="26"/>
      <c r="DC972" s="26"/>
      <c r="DD972" s="26"/>
      <c r="DE972" s="26"/>
      <c r="DF972" s="26"/>
      <c r="DG972" s="26"/>
      <c r="DH972" s="26"/>
      <c r="DI972" s="26"/>
      <c r="DJ972" s="26"/>
      <c r="DK972" s="26"/>
      <c r="DL972" s="26"/>
      <c r="DM972" s="26"/>
      <c r="DN972" s="26"/>
      <c r="DO972" s="26"/>
      <c r="DP972" s="26"/>
    </row>
    <row r="973" spans="1:120" ht="13.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5"/>
      <c r="BD973" s="26"/>
      <c r="BE973" s="26"/>
      <c r="BF973" s="26"/>
      <c r="BG973" s="26"/>
      <c r="BH973" s="26"/>
      <c r="BI973" s="26"/>
      <c r="BJ973" s="26"/>
      <c r="BK973" s="26"/>
      <c r="BL973" s="26"/>
      <c r="BM973" s="26"/>
      <c r="BN973" s="26"/>
      <c r="BO973" s="26"/>
      <c r="BP973" s="26"/>
      <c r="BQ973" s="26"/>
      <c r="BR973" s="26"/>
      <c r="BS973" s="26"/>
      <c r="BT973" s="26"/>
      <c r="BU973" s="26"/>
      <c r="BV973" s="26"/>
      <c r="BW973" s="26"/>
      <c r="BX973" s="26"/>
      <c r="BY973" s="26"/>
      <c r="BZ973" s="26"/>
      <c r="CA973" s="26"/>
      <c r="CB973" s="26"/>
      <c r="CC973" s="26"/>
      <c r="CD973" s="26"/>
      <c r="CE973" s="26"/>
      <c r="CF973" s="26"/>
      <c r="CG973" s="26"/>
      <c r="CH973" s="26"/>
      <c r="CI973" s="26"/>
      <c r="CJ973" s="26"/>
      <c r="CK973" s="26"/>
      <c r="CL973" s="26"/>
      <c r="CM973" s="26"/>
      <c r="CN973" s="26"/>
      <c r="CO973" s="26"/>
      <c r="CP973" s="26"/>
      <c r="CQ973" s="26"/>
      <c r="CR973" s="26"/>
      <c r="CS973" s="26"/>
      <c r="CT973" s="26"/>
      <c r="CU973" s="26"/>
      <c r="CV973" s="26"/>
      <c r="CW973" s="26"/>
      <c r="CX973" s="26"/>
      <c r="CY973" s="26"/>
      <c r="CZ973" s="26"/>
      <c r="DA973" s="26"/>
      <c r="DB973" s="26"/>
      <c r="DC973" s="26"/>
      <c r="DD973" s="26"/>
      <c r="DE973" s="26"/>
      <c r="DF973" s="26"/>
      <c r="DG973" s="26"/>
      <c r="DH973" s="26"/>
      <c r="DI973" s="26"/>
      <c r="DJ973" s="26"/>
      <c r="DK973" s="26"/>
      <c r="DL973" s="26"/>
      <c r="DM973" s="26"/>
      <c r="DN973" s="26"/>
      <c r="DO973" s="26"/>
      <c r="DP973" s="26"/>
    </row>
    <row r="974" spans="1:120" ht="13.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5"/>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26"/>
      <c r="CE974" s="26"/>
      <c r="CF974" s="26"/>
      <c r="CG974" s="26"/>
      <c r="CH974" s="26"/>
      <c r="CI974" s="26"/>
      <c r="CJ974" s="26"/>
      <c r="CK974" s="26"/>
      <c r="CL974" s="26"/>
      <c r="CM974" s="26"/>
      <c r="CN974" s="26"/>
      <c r="CO974" s="26"/>
      <c r="CP974" s="26"/>
      <c r="CQ974" s="26"/>
      <c r="CR974" s="26"/>
      <c r="CS974" s="26"/>
      <c r="CT974" s="26"/>
      <c r="CU974" s="26"/>
      <c r="CV974" s="26"/>
      <c r="CW974" s="26"/>
      <c r="CX974" s="26"/>
      <c r="CY974" s="26"/>
      <c r="CZ974" s="26"/>
      <c r="DA974" s="26"/>
      <c r="DB974" s="26"/>
      <c r="DC974" s="26"/>
      <c r="DD974" s="26"/>
      <c r="DE974" s="26"/>
      <c r="DF974" s="26"/>
      <c r="DG974" s="26"/>
      <c r="DH974" s="26"/>
      <c r="DI974" s="26"/>
      <c r="DJ974" s="26"/>
      <c r="DK974" s="26"/>
      <c r="DL974" s="26"/>
      <c r="DM974" s="26"/>
      <c r="DN974" s="26"/>
      <c r="DO974" s="26"/>
      <c r="DP974" s="26"/>
    </row>
    <row r="975" spans="1:120" ht="13.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5"/>
      <c r="BD975" s="26"/>
      <c r="BE975" s="26"/>
      <c r="BF975" s="26"/>
      <c r="BG975" s="26"/>
      <c r="BH975" s="26"/>
      <c r="BI975" s="26"/>
      <c r="BJ975" s="26"/>
      <c r="BK975" s="26"/>
      <c r="BL975" s="26"/>
      <c r="BM975" s="26"/>
      <c r="BN975" s="26"/>
      <c r="BO975" s="26"/>
      <c r="BP975" s="26"/>
      <c r="BQ975" s="26"/>
      <c r="BR975" s="26"/>
      <c r="BS975" s="26"/>
      <c r="BT975" s="26"/>
      <c r="BU975" s="26"/>
      <c r="BV975" s="26"/>
      <c r="BW975" s="26"/>
      <c r="BX975" s="26"/>
      <c r="BY975" s="26"/>
      <c r="BZ975" s="26"/>
      <c r="CA975" s="26"/>
      <c r="CB975" s="26"/>
      <c r="CC975" s="26"/>
      <c r="CD975" s="26"/>
      <c r="CE975" s="26"/>
      <c r="CF975" s="26"/>
      <c r="CG975" s="26"/>
      <c r="CH975" s="26"/>
      <c r="CI975" s="26"/>
      <c r="CJ975" s="26"/>
      <c r="CK975" s="26"/>
      <c r="CL975" s="26"/>
      <c r="CM975" s="26"/>
      <c r="CN975" s="26"/>
      <c r="CO975" s="26"/>
      <c r="CP975" s="26"/>
      <c r="CQ975" s="26"/>
      <c r="CR975" s="26"/>
      <c r="CS975" s="26"/>
      <c r="CT975" s="26"/>
      <c r="CU975" s="26"/>
      <c r="CV975" s="26"/>
      <c r="CW975" s="26"/>
      <c r="CX975" s="26"/>
      <c r="CY975" s="26"/>
      <c r="CZ975" s="26"/>
      <c r="DA975" s="26"/>
      <c r="DB975" s="26"/>
      <c r="DC975" s="26"/>
      <c r="DD975" s="26"/>
      <c r="DE975" s="26"/>
      <c r="DF975" s="26"/>
      <c r="DG975" s="26"/>
      <c r="DH975" s="26"/>
      <c r="DI975" s="26"/>
      <c r="DJ975" s="26"/>
      <c r="DK975" s="26"/>
      <c r="DL975" s="26"/>
      <c r="DM975" s="26"/>
      <c r="DN975" s="26"/>
      <c r="DO975" s="26"/>
      <c r="DP975" s="26"/>
    </row>
    <row r="976" spans="1:120" ht="13.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5"/>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26"/>
      <c r="CE976" s="26"/>
      <c r="CF976" s="26"/>
      <c r="CG976" s="26"/>
      <c r="CH976" s="26"/>
      <c r="CI976" s="26"/>
      <c r="CJ976" s="26"/>
      <c r="CK976" s="26"/>
      <c r="CL976" s="26"/>
      <c r="CM976" s="26"/>
      <c r="CN976" s="26"/>
      <c r="CO976" s="26"/>
      <c r="CP976" s="26"/>
      <c r="CQ976" s="26"/>
      <c r="CR976" s="26"/>
      <c r="CS976" s="26"/>
      <c r="CT976" s="26"/>
      <c r="CU976" s="26"/>
      <c r="CV976" s="26"/>
      <c r="CW976" s="26"/>
      <c r="CX976" s="26"/>
      <c r="CY976" s="26"/>
      <c r="CZ976" s="26"/>
      <c r="DA976" s="26"/>
      <c r="DB976" s="26"/>
      <c r="DC976" s="26"/>
      <c r="DD976" s="26"/>
      <c r="DE976" s="26"/>
      <c r="DF976" s="26"/>
      <c r="DG976" s="26"/>
      <c r="DH976" s="26"/>
      <c r="DI976" s="26"/>
      <c r="DJ976" s="26"/>
      <c r="DK976" s="26"/>
      <c r="DL976" s="26"/>
      <c r="DM976" s="26"/>
      <c r="DN976" s="26"/>
      <c r="DO976" s="26"/>
      <c r="DP976" s="26"/>
    </row>
    <row r="977" spans="1:120" ht="13.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5"/>
      <c r="BD977" s="26"/>
      <c r="BE977" s="26"/>
      <c r="BF977" s="26"/>
      <c r="BG977" s="26"/>
      <c r="BH977" s="26"/>
      <c r="BI977" s="26"/>
      <c r="BJ977" s="26"/>
      <c r="BK977" s="26"/>
      <c r="BL977" s="26"/>
      <c r="BM977" s="26"/>
      <c r="BN977" s="26"/>
      <c r="BO977" s="26"/>
      <c r="BP977" s="26"/>
      <c r="BQ977" s="26"/>
      <c r="BR977" s="26"/>
      <c r="BS977" s="26"/>
      <c r="BT977" s="26"/>
      <c r="BU977" s="26"/>
      <c r="BV977" s="26"/>
      <c r="BW977" s="26"/>
      <c r="BX977" s="26"/>
      <c r="BY977" s="26"/>
      <c r="BZ977" s="26"/>
      <c r="CA977" s="26"/>
      <c r="CB977" s="26"/>
      <c r="CC977" s="26"/>
      <c r="CD977" s="26"/>
      <c r="CE977" s="26"/>
      <c r="CF977" s="26"/>
      <c r="CG977" s="26"/>
      <c r="CH977" s="26"/>
      <c r="CI977" s="26"/>
      <c r="CJ977" s="26"/>
      <c r="CK977" s="26"/>
      <c r="CL977" s="26"/>
      <c r="CM977" s="26"/>
      <c r="CN977" s="26"/>
      <c r="CO977" s="26"/>
      <c r="CP977" s="26"/>
      <c r="CQ977" s="26"/>
      <c r="CR977" s="26"/>
      <c r="CS977" s="26"/>
      <c r="CT977" s="26"/>
      <c r="CU977" s="26"/>
      <c r="CV977" s="26"/>
      <c r="CW977" s="26"/>
      <c r="CX977" s="26"/>
      <c r="CY977" s="26"/>
      <c r="CZ977" s="26"/>
      <c r="DA977" s="26"/>
      <c r="DB977" s="26"/>
      <c r="DC977" s="26"/>
      <c r="DD977" s="26"/>
      <c r="DE977" s="26"/>
      <c r="DF977" s="26"/>
      <c r="DG977" s="26"/>
      <c r="DH977" s="26"/>
      <c r="DI977" s="26"/>
      <c r="DJ977" s="26"/>
      <c r="DK977" s="26"/>
      <c r="DL977" s="26"/>
      <c r="DM977" s="26"/>
      <c r="DN977" s="26"/>
      <c r="DO977" s="26"/>
      <c r="DP977" s="26"/>
    </row>
    <row r="978" spans="1:120" ht="13.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5"/>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26"/>
      <c r="CE978" s="26"/>
      <c r="CF978" s="26"/>
      <c r="CG978" s="26"/>
      <c r="CH978" s="26"/>
      <c r="CI978" s="26"/>
      <c r="CJ978" s="26"/>
      <c r="CK978" s="26"/>
      <c r="CL978" s="26"/>
      <c r="CM978" s="26"/>
      <c r="CN978" s="26"/>
      <c r="CO978" s="26"/>
      <c r="CP978" s="26"/>
      <c r="CQ978" s="26"/>
      <c r="CR978" s="26"/>
      <c r="CS978" s="26"/>
      <c r="CT978" s="26"/>
      <c r="CU978" s="26"/>
      <c r="CV978" s="26"/>
      <c r="CW978" s="26"/>
      <c r="CX978" s="26"/>
      <c r="CY978" s="26"/>
      <c r="CZ978" s="26"/>
      <c r="DA978" s="26"/>
      <c r="DB978" s="26"/>
      <c r="DC978" s="26"/>
      <c r="DD978" s="26"/>
      <c r="DE978" s="26"/>
      <c r="DF978" s="26"/>
      <c r="DG978" s="26"/>
      <c r="DH978" s="26"/>
      <c r="DI978" s="26"/>
      <c r="DJ978" s="26"/>
      <c r="DK978" s="26"/>
      <c r="DL978" s="26"/>
      <c r="DM978" s="26"/>
      <c r="DN978" s="26"/>
      <c r="DO978" s="26"/>
      <c r="DP978" s="26"/>
    </row>
    <row r="979" spans="1:120" ht="13.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5"/>
      <c r="BD979" s="26"/>
      <c r="BE979" s="26"/>
      <c r="BF979" s="26"/>
      <c r="BG979" s="26"/>
      <c r="BH979" s="26"/>
      <c r="BI979" s="26"/>
      <c r="BJ979" s="26"/>
      <c r="BK979" s="26"/>
      <c r="BL979" s="26"/>
      <c r="BM979" s="26"/>
      <c r="BN979" s="26"/>
      <c r="BO979" s="26"/>
      <c r="BP979" s="26"/>
      <c r="BQ979" s="26"/>
      <c r="BR979" s="26"/>
      <c r="BS979" s="26"/>
      <c r="BT979" s="26"/>
      <c r="BU979" s="26"/>
      <c r="BV979" s="26"/>
      <c r="BW979" s="26"/>
      <c r="BX979" s="26"/>
      <c r="BY979" s="26"/>
      <c r="BZ979" s="26"/>
      <c r="CA979" s="26"/>
      <c r="CB979" s="26"/>
      <c r="CC979" s="26"/>
      <c r="CD979" s="26"/>
      <c r="CE979" s="26"/>
      <c r="CF979" s="26"/>
      <c r="CG979" s="26"/>
      <c r="CH979" s="26"/>
      <c r="CI979" s="26"/>
      <c r="CJ979" s="26"/>
      <c r="CK979" s="26"/>
      <c r="CL979" s="26"/>
      <c r="CM979" s="26"/>
      <c r="CN979" s="26"/>
      <c r="CO979" s="26"/>
      <c r="CP979" s="26"/>
      <c r="CQ979" s="26"/>
      <c r="CR979" s="26"/>
      <c r="CS979" s="26"/>
      <c r="CT979" s="26"/>
      <c r="CU979" s="26"/>
      <c r="CV979" s="26"/>
      <c r="CW979" s="26"/>
      <c r="CX979" s="26"/>
      <c r="CY979" s="26"/>
      <c r="CZ979" s="26"/>
      <c r="DA979" s="26"/>
      <c r="DB979" s="26"/>
      <c r="DC979" s="26"/>
      <c r="DD979" s="26"/>
      <c r="DE979" s="26"/>
      <c r="DF979" s="26"/>
      <c r="DG979" s="26"/>
      <c r="DH979" s="26"/>
      <c r="DI979" s="26"/>
      <c r="DJ979" s="26"/>
      <c r="DK979" s="26"/>
      <c r="DL979" s="26"/>
      <c r="DM979" s="26"/>
      <c r="DN979" s="26"/>
      <c r="DO979" s="26"/>
      <c r="DP979" s="26"/>
    </row>
    <row r="980" spans="1:120" ht="13.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5"/>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26"/>
      <c r="CE980" s="26"/>
      <c r="CF980" s="26"/>
      <c r="CG980" s="26"/>
      <c r="CH980" s="26"/>
      <c r="CI980" s="26"/>
      <c r="CJ980" s="26"/>
      <c r="CK980" s="26"/>
      <c r="CL980" s="26"/>
      <c r="CM980" s="26"/>
      <c r="CN980" s="26"/>
      <c r="CO980" s="26"/>
      <c r="CP980" s="26"/>
      <c r="CQ980" s="26"/>
      <c r="CR980" s="26"/>
      <c r="CS980" s="26"/>
      <c r="CT980" s="26"/>
      <c r="CU980" s="26"/>
      <c r="CV980" s="26"/>
      <c r="CW980" s="26"/>
      <c r="CX980" s="26"/>
      <c r="CY980" s="26"/>
      <c r="CZ980" s="26"/>
      <c r="DA980" s="26"/>
      <c r="DB980" s="26"/>
      <c r="DC980" s="26"/>
      <c r="DD980" s="26"/>
      <c r="DE980" s="26"/>
      <c r="DF980" s="26"/>
      <c r="DG980" s="26"/>
      <c r="DH980" s="26"/>
      <c r="DI980" s="26"/>
      <c r="DJ980" s="26"/>
      <c r="DK980" s="26"/>
      <c r="DL980" s="26"/>
      <c r="DM980" s="26"/>
      <c r="DN980" s="26"/>
      <c r="DO980" s="26"/>
      <c r="DP980" s="26"/>
    </row>
    <row r="981" spans="1:120" ht="13.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5"/>
      <c r="BD981" s="26"/>
      <c r="BE981" s="26"/>
      <c r="BF981" s="26"/>
      <c r="BG981" s="26"/>
      <c r="BH981" s="26"/>
      <c r="BI981" s="26"/>
      <c r="BJ981" s="26"/>
      <c r="BK981" s="26"/>
      <c r="BL981" s="26"/>
      <c r="BM981" s="26"/>
      <c r="BN981" s="26"/>
      <c r="BO981" s="26"/>
      <c r="BP981" s="26"/>
      <c r="BQ981" s="26"/>
      <c r="BR981" s="26"/>
      <c r="BS981" s="26"/>
      <c r="BT981" s="26"/>
      <c r="BU981" s="26"/>
      <c r="BV981" s="26"/>
      <c r="BW981" s="26"/>
      <c r="BX981" s="26"/>
      <c r="BY981" s="26"/>
      <c r="BZ981" s="26"/>
      <c r="CA981" s="26"/>
      <c r="CB981" s="26"/>
      <c r="CC981" s="26"/>
      <c r="CD981" s="26"/>
      <c r="CE981" s="26"/>
      <c r="CF981" s="26"/>
      <c r="CG981" s="26"/>
      <c r="CH981" s="26"/>
      <c r="CI981" s="26"/>
      <c r="CJ981" s="26"/>
      <c r="CK981" s="26"/>
      <c r="CL981" s="26"/>
      <c r="CM981" s="26"/>
      <c r="CN981" s="26"/>
      <c r="CO981" s="26"/>
      <c r="CP981" s="26"/>
      <c r="CQ981" s="26"/>
      <c r="CR981" s="26"/>
      <c r="CS981" s="26"/>
      <c r="CT981" s="26"/>
      <c r="CU981" s="26"/>
      <c r="CV981" s="26"/>
      <c r="CW981" s="26"/>
      <c r="CX981" s="26"/>
      <c r="CY981" s="26"/>
      <c r="CZ981" s="26"/>
      <c r="DA981" s="26"/>
      <c r="DB981" s="26"/>
      <c r="DC981" s="26"/>
      <c r="DD981" s="26"/>
      <c r="DE981" s="26"/>
      <c r="DF981" s="26"/>
      <c r="DG981" s="26"/>
      <c r="DH981" s="26"/>
      <c r="DI981" s="26"/>
      <c r="DJ981" s="26"/>
      <c r="DK981" s="26"/>
      <c r="DL981" s="26"/>
      <c r="DM981" s="26"/>
      <c r="DN981" s="26"/>
      <c r="DO981" s="26"/>
      <c r="DP981" s="26"/>
    </row>
    <row r="982" spans="1:120" ht="13.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5"/>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26"/>
      <c r="CE982" s="26"/>
      <c r="CF982" s="26"/>
      <c r="CG982" s="26"/>
      <c r="CH982" s="26"/>
      <c r="CI982" s="26"/>
      <c r="CJ982" s="26"/>
      <c r="CK982" s="26"/>
      <c r="CL982" s="26"/>
      <c r="CM982" s="26"/>
      <c r="CN982" s="26"/>
      <c r="CO982" s="26"/>
      <c r="CP982" s="26"/>
      <c r="CQ982" s="26"/>
      <c r="CR982" s="26"/>
      <c r="CS982" s="26"/>
      <c r="CT982" s="26"/>
      <c r="CU982" s="26"/>
      <c r="CV982" s="26"/>
      <c r="CW982" s="26"/>
      <c r="CX982" s="26"/>
      <c r="CY982" s="26"/>
      <c r="CZ982" s="26"/>
      <c r="DA982" s="26"/>
      <c r="DB982" s="26"/>
      <c r="DC982" s="26"/>
      <c r="DD982" s="26"/>
      <c r="DE982" s="26"/>
      <c r="DF982" s="26"/>
      <c r="DG982" s="26"/>
      <c r="DH982" s="26"/>
      <c r="DI982" s="26"/>
      <c r="DJ982" s="26"/>
      <c r="DK982" s="26"/>
      <c r="DL982" s="26"/>
      <c r="DM982" s="26"/>
      <c r="DN982" s="26"/>
      <c r="DO982" s="26"/>
      <c r="DP982" s="26"/>
    </row>
    <row r="983" spans="1:120" ht="13.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5"/>
      <c r="BD983" s="26"/>
      <c r="BE983" s="26"/>
      <c r="BF983" s="26"/>
      <c r="BG983" s="26"/>
      <c r="BH983" s="26"/>
      <c r="BI983" s="26"/>
      <c r="BJ983" s="26"/>
      <c r="BK983" s="26"/>
      <c r="BL983" s="26"/>
      <c r="BM983" s="26"/>
      <c r="BN983" s="26"/>
      <c r="BO983" s="26"/>
      <c r="BP983" s="26"/>
      <c r="BQ983" s="26"/>
      <c r="BR983" s="26"/>
      <c r="BS983" s="26"/>
      <c r="BT983" s="26"/>
      <c r="BU983" s="26"/>
      <c r="BV983" s="26"/>
      <c r="BW983" s="26"/>
      <c r="BX983" s="26"/>
      <c r="BY983" s="26"/>
      <c r="BZ983" s="26"/>
      <c r="CA983" s="26"/>
      <c r="CB983" s="26"/>
      <c r="CC983" s="26"/>
      <c r="CD983" s="26"/>
      <c r="CE983" s="26"/>
      <c r="CF983" s="26"/>
      <c r="CG983" s="26"/>
      <c r="CH983" s="26"/>
      <c r="CI983" s="26"/>
      <c r="CJ983" s="26"/>
      <c r="CK983" s="26"/>
      <c r="CL983" s="26"/>
      <c r="CM983" s="26"/>
      <c r="CN983" s="26"/>
      <c r="CO983" s="26"/>
      <c r="CP983" s="26"/>
      <c r="CQ983" s="26"/>
      <c r="CR983" s="26"/>
      <c r="CS983" s="26"/>
      <c r="CT983" s="26"/>
      <c r="CU983" s="26"/>
      <c r="CV983" s="26"/>
      <c r="CW983" s="26"/>
      <c r="CX983" s="26"/>
      <c r="CY983" s="26"/>
      <c r="CZ983" s="26"/>
      <c r="DA983" s="26"/>
      <c r="DB983" s="26"/>
      <c r="DC983" s="26"/>
      <c r="DD983" s="26"/>
      <c r="DE983" s="26"/>
      <c r="DF983" s="26"/>
      <c r="DG983" s="26"/>
      <c r="DH983" s="26"/>
      <c r="DI983" s="26"/>
      <c r="DJ983" s="26"/>
      <c r="DK983" s="26"/>
      <c r="DL983" s="26"/>
      <c r="DM983" s="26"/>
      <c r="DN983" s="26"/>
      <c r="DO983" s="26"/>
      <c r="DP983" s="26"/>
    </row>
    <row r="984" spans="1:120" ht="13.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5"/>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26"/>
      <c r="CE984" s="26"/>
      <c r="CF984" s="26"/>
      <c r="CG984" s="26"/>
      <c r="CH984" s="26"/>
      <c r="CI984" s="26"/>
      <c r="CJ984" s="26"/>
      <c r="CK984" s="26"/>
      <c r="CL984" s="26"/>
      <c r="CM984" s="26"/>
      <c r="CN984" s="26"/>
      <c r="CO984" s="26"/>
      <c r="CP984" s="26"/>
      <c r="CQ984" s="26"/>
      <c r="CR984" s="26"/>
      <c r="CS984" s="26"/>
      <c r="CT984" s="26"/>
      <c r="CU984" s="26"/>
      <c r="CV984" s="26"/>
      <c r="CW984" s="26"/>
      <c r="CX984" s="26"/>
      <c r="CY984" s="26"/>
      <c r="CZ984" s="26"/>
      <c r="DA984" s="26"/>
      <c r="DB984" s="26"/>
      <c r="DC984" s="26"/>
      <c r="DD984" s="26"/>
      <c r="DE984" s="26"/>
      <c r="DF984" s="26"/>
      <c r="DG984" s="26"/>
      <c r="DH984" s="26"/>
      <c r="DI984" s="26"/>
      <c r="DJ984" s="26"/>
      <c r="DK984" s="26"/>
      <c r="DL984" s="26"/>
      <c r="DM984" s="26"/>
      <c r="DN984" s="26"/>
      <c r="DO984" s="26"/>
      <c r="DP984" s="26"/>
    </row>
    <row r="985" spans="1:120" ht="13.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5"/>
      <c r="BD985" s="26"/>
      <c r="BE985" s="26"/>
      <c r="BF985" s="26"/>
      <c r="BG985" s="26"/>
      <c r="BH985" s="26"/>
      <c r="BI985" s="26"/>
      <c r="BJ985" s="26"/>
      <c r="BK985" s="26"/>
      <c r="BL985" s="26"/>
      <c r="BM985" s="26"/>
      <c r="BN985" s="26"/>
      <c r="BO985" s="26"/>
      <c r="BP985" s="26"/>
      <c r="BQ985" s="26"/>
      <c r="BR985" s="26"/>
      <c r="BS985" s="26"/>
      <c r="BT985" s="26"/>
      <c r="BU985" s="26"/>
      <c r="BV985" s="26"/>
      <c r="BW985" s="26"/>
      <c r="BX985" s="26"/>
      <c r="BY985" s="26"/>
      <c r="BZ985" s="26"/>
      <c r="CA985" s="26"/>
      <c r="CB985" s="26"/>
      <c r="CC985" s="26"/>
      <c r="CD985" s="26"/>
      <c r="CE985" s="26"/>
      <c r="CF985" s="26"/>
      <c r="CG985" s="26"/>
      <c r="CH985" s="26"/>
      <c r="CI985" s="26"/>
      <c r="CJ985" s="26"/>
      <c r="CK985" s="26"/>
      <c r="CL985" s="26"/>
      <c r="CM985" s="26"/>
      <c r="CN985" s="26"/>
      <c r="CO985" s="26"/>
      <c r="CP985" s="26"/>
      <c r="CQ985" s="26"/>
      <c r="CR985" s="26"/>
      <c r="CS985" s="26"/>
      <c r="CT985" s="26"/>
      <c r="CU985" s="26"/>
      <c r="CV985" s="26"/>
      <c r="CW985" s="26"/>
      <c r="CX985" s="26"/>
      <c r="CY985" s="26"/>
      <c r="CZ985" s="26"/>
      <c r="DA985" s="26"/>
      <c r="DB985" s="26"/>
      <c r="DC985" s="26"/>
      <c r="DD985" s="26"/>
      <c r="DE985" s="26"/>
      <c r="DF985" s="26"/>
      <c r="DG985" s="26"/>
      <c r="DH985" s="26"/>
      <c r="DI985" s="26"/>
      <c r="DJ985" s="26"/>
      <c r="DK985" s="26"/>
      <c r="DL985" s="26"/>
      <c r="DM985" s="26"/>
      <c r="DN985" s="26"/>
      <c r="DO985" s="26"/>
      <c r="DP985" s="26"/>
    </row>
    <row r="986" spans="1:120" ht="13.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5"/>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26"/>
      <c r="CE986" s="26"/>
      <c r="CF986" s="26"/>
      <c r="CG986" s="26"/>
      <c r="CH986" s="26"/>
      <c r="CI986" s="26"/>
      <c r="CJ986" s="26"/>
      <c r="CK986" s="26"/>
      <c r="CL986" s="26"/>
      <c r="CM986" s="26"/>
      <c r="CN986" s="26"/>
      <c r="CO986" s="26"/>
      <c r="CP986" s="26"/>
      <c r="CQ986" s="26"/>
      <c r="CR986" s="26"/>
      <c r="CS986" s="26"/>
      <c r="CT986" s="26"/>
      <c r="CU986" s="26"/>
      <c r="CV986" s="26"/>
      <c r="CW986" s="26"/>
      <c r="CX986" s="26"/>
      <c r="CY986" s="26"/>
      <c r="CZ986" s="26"/>
      <c r="DA986" s="26"/>
      <c r="DB986" s="26"/>
      <c r="DC986" s="26"/>
      <c r="DD986" s="26"/>
      <c r="DE986" s="26"/>
      <c r="DF986" s="26"/>
      <c r="DG986" s="26"/>
      <c r="DH986" s="26"/>
      <c r="DI986" s="26"/>
      <c r="DJ986" s="26"/>
      <c r="DK986" s="26"/>
      <c r="DL986" s="26"/>
      <c r="DM986" s="26"/>
      <c r="DN986" s="26"/>
      <c r="DO986" s="26"/>
      <c r="DP986" s="26"/>
    </row>
    <row r="987" spans="1:120" ht="13.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5"/>
      <c r="BD987" s="26"/>
      <c r="BE987" s="26"/>
      <c r="BF987" s="26"/>
      <c r="BG987" s="26"/>
      <c r="BH987" s="26"/>
      <c r="BI987" s="26"/>
      <c r="BJ987" s="26"/>
      <c r="BK987" s="26"/>
      <c r="BL987" s="26"/>
      <c r="BM987" s="26"/>
      <c r="BN987" s="26"/>
      <c r="BO987" s="26"/>
      <c r="BP987" s="26"/>
      <c r="BQ987" s="26"/>
      <c r="BR987" s="26"/>
      <c r="BS987" s="26"/>
      <c r="BT987" s="26"/>
      <c r="BU987" s="26"/>
      <c r="BV987" s="26"/>
      <c r="BW987" s="26"/>
      <c r="BX987" s="26"/>
      <c r="BY987" s="26"/>
      <c r="BZ987" s="26"/>
      <c r="CA987" s="26"/>
      <c r="CB987" s="26"/>
      <c r="CC987" s="26"/>
      <c r="CD987" s="26"/>
      <c r="CE987" s="26"/>
      <c r="CF987" s="26"/>
      <c r="CG987" s="26"/>
      <c r="CH987" s="26"/>
      <c r="CI987" s="26"/>
      <c r="CJ987" s="26"/>
      <c r="CK987" s="26"/>
      <c r="CL987" s="26"/>
      <c r="CM987" s="26"/>
      <c r="CN987" s="26"/>
      <c r="CO987" s="26"/>
      <c r="CP987" s="26"/>
      <c r="CQ987" s="26"/>
      <c r="CR987" s="26"/>
      <c r="CS987" s="26"/>
      <c r="CT987" s="26"/>
      <c r="CU987" s="26"/>
      <c r="CV987" s="26"/>
      <c r="CW987" s="26"/>
      <c r="CX987" s="26"/>
      <c r="CY987" s="26"/>
      <c r="CZ987" s="26"/>
      <c r="DA987" s="26"/>
      <c r="DB987" s="26"/>
      <c r="DC987" s="26"/>
      <c r="DD987" s="26"/>
      <c r="DE987" s="26"/>
      <c r="DF987" s="26"/>
      <c r="DG987" s="26"/>
      <c r="DH987" s="26"/>
      <c r="DI987" s="26"/>
      <c r="DJ987" s="26"/>
      <c r="DK987" s="26"/>
      <c r="DL987" s="26"/>
      <c r="DM987" s="26"/>
      <c r="DN987" s="26"/>
      <c r="DO987" s="26"/>
      <c r="DP987" s="26"/>
    </row>
    <row r="988" spans="1:120" ht="13.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5"/>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26"/>
      <c r="CE988" s="26"/>
      <c r="CF988" s="26"/>
      <c r="CG988" s="26"/>
      <c r="CH988" s="26"/>
      <c r="CI988" s="26"/>
      <c r="CJ988" s="26"/>
      <c r="CK988" s="26"/>
      <c r="CL988" s="26"/>
      <c r="CM988" s="26"/>
      <c r="CN988" s="26"/>
      <c r="CO988" s="26"/>
      <c r="CP988" s="26"/>
      <c r="CQ988" s="26"/>
      <c r="CR988" s="26"/>
      <c r="CS988" s="26"/>
      <c r="CT988" s="26"/>
      <c r="CU988" s="26"/>
      <c r="CV988" s="26"/>
      <c r="CW988" s="26"/>
      <c r="CX988" s="26"/>
      <c r="CY988" s="26"/>
      <c r="CZ988" s="26"/>
      <c r="DA988" s="26"/>
      <c r="DB988" s="26"/>
      <c r="DC988" s="26"/>
      <c r="DD988" s="26"/>
      <c r="DE988" s="26"/>
      <c r="DF988" s="26"/>
      <c r="DG988" s="26"/>
      <c r="DH988" s="26"/>
      <c r="DI988" s="26"/>
      <c r="DJ988" s="26"/>
      <c r="DK988" s="26"/>
      <c r="DL988" s="26"/>
      <c r="DM988" s="26"/>
      <c r="DN988" s="26"/>
      <c r="DO988" s="26"/>
      <c r="DP988" s="26"/>
    </row>
    <row r="989" spans="1:120" ht="13.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5"/>
      <c r="BD989" s="26"/>
      <c r="BE989" s="26"/>
      <c r="BF989" s="26"/>
      <c r="BG989" s="26"/>
      <c r="BH989" s="26"/>
      <c r="BI989" s="26"/>
      <c r="BJ989" s="26"/>
      <c r="BK989" s="26"/>
      <c r="BL989" s="26"/>
      <c r="BM989" s="26"/>
      <c r="BN989" s="26"/>
      <c r="BO989" s="26"/>
      <c r="BP989" s="26"/>
      <c r="BQ989" s="26"/>
      <c r="BR989" s="26"/>
      <c r="BS989" s="26"/>
      <c r="BT989" s="26"/>
      <c r="BU989" s="26"/>
      <c r="BV989" s="26"/>
      <c r="BW989" s="26"/>
      <c r="BX989" s="26"/>
      <c r="BY989" s="26"/>
      <c r="BZ989" s="26"/>
      <c r="CA989" s="26"/>
      <c r="CB989" s="26"/>
      <c r="CC989" s="26"/>
      <c r="CD989" s="26"/>
      <c r="CE989" s="26"/>
      <c r="CF989" s="26"/>
      <c r="CG989" s="26"/>
      <c r="CH989" s="26"/>
      <c r="CI989" s="26"/>
      <c r="CJ989" s="26"/>
      <c r="CK989" s="26"/>
      <c r="CL989" s="26"/>
      <c r="CM989" s="26"/>
      <c r="CN989" s="26"/>
      <c r="CO989" s="26"/>
      <c r="CP989" s="26"/>
      <c r="CQ989" s="26"/>
      <c r="CR989" s="26"/>
      <c r="CS989" s="26"/>
      <c r="CT989" s="26"/>
      <c r="CU989" s="26"/>
      <c r="CV989" s="26"/>
      <c r="CW989" s="26"/>
      <c r="CX989" s="26"/>
      <c r="CY989" s="26"/>
      <c r="CZ989" s="26"/>
      <c r="DA989" s="26"/>
      <c r="DB989" s="26"/>
      <c r="DC989" s="26"/>
      <c r="DD989" s="26"/>
      <c r="DE989" s="26"/>
      <c r="DF989" s="26"/>
      <c r="DG989" s="26"/>
      <c r="DH989" s="26"/>
      <c r="DI989" s="26"/>
      <c r="DJ989" s="26"/>
      <c r="DK989" s="26"/>
      <c r="DL989" s="26"/>
      <c r="DM989" s="26"/>
      <c r="DN989" s="26"/>
      <c r="DO989" s="26"/>
      <c r="DP989" s="26"/>
    </row>
    <row r="990" spans="1:120" ht="13.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5"/>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26"/>
      <c r="CE990" s="26"/>
      <c r="CF990" s="26"/>
      <c r="CG990" s="26"/>
      <c r="CH990" s="26"/>
      <c r="CI990" s="26"/>
      <c r="CJ990" s="26"/>
      <c r="CK990" s="26"/>
      <c r="CL990" s="26"/>
      <c r="CM990" s="26"/>
      <c r="CN990" s="26"/>
      <c r="CO990" s="26"/>
      <c r="CP990" s="26"/>
      <c r="CQ990" s="26"/>
      <c r="CR990" s="26"/>
      <c r="CS990" s="26"/>
      <c r="CT990" s="26"/>
      <c r="CU990" s="26"/>
      <c r="CV990" s="26"/>
      <c r="CW990" s="26"/>
      <c r="CX990" s="26"/>
      <c r="CY990" s="26"/>
      <c r="CZ990" s="26"/>
      <c r="DA990" s="26"/>
      <c r="DB990" s="26"/>
      <c r="DC990" s="26"/>
      <c r="DD990" s="26"/>
      <c r="DE990" s="26"/>
      <c r="DF990" s="26"/>
      <c r="DG990" s="26"/>
      <c r="DH990" s="26"/>
      <c r="DI990" s="26"/>
      <c r="DJ990" s="26"/>
      <c r="DK990" s="26"/>
      <c r="DL990" s="26"/>
      <c r="DM990" s="26"/>
      <c r="DN990" s="26"/>
      <c r="DO990" s="26"/>
      <c r="DP990" s="26"/>
    </row>
    <row r="991" spans="1:120" ht="13.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5"/>
      <c r="BD991" s="26"/>
      <c r="BE991" s="26"/>
      <c r="BF991" s="26"/>
      <c r="BG991" s="26"/>
      <c r="BH991" s="26"/>
      <c r="BI991" s="26"/>
      <c r="BJ991" s="26"/>
      <c r="BK991" s="26"/>
      <c r="BL991" s="26"/>
      <c r="BM991" s="26"/>
      <c r="BN991" s="26"/>
      <c r="BO991" s="26"/>
      <c r="BP991" s="26"/>
      <c r="BQ991" s="26"/>
      <c r="BR991" s="26"/>
      <c r="BS991" s="26"/>
      <c r="BT991" s="26"/>
      <c r="BU991" s="26"/>
      <c r="BV991" s="26"/>
      <c r="BW991" s="26"/>
      <c r="BX991" s="26"/>
      <c r="BY991" s="26"/>
      <c r="BZ991" s="26"/>
      <c r="CA991" s="26"/>
      <c r="CB991" s="26"/>
      <c r="CC991" s="26"/>
      <c r="CD991" s="26"/>
      <c r="CE991" s="26"/>
      <c r="CF991" s="26"/>
      <c r="CG991" s="26"/>
      <c r="CH991" s="26"/>
      <c r="CI991" s="26"/>
      <c r="CJ991" s="26"/>
      <c r="CK991" s="26"/>
      <c r="CL991" s="26"/>
      <c r="CM991" s="26"/>
      <c r="CN991" s="26"/>
      <c r="CO991" s="26"/>
      <c r="CP991" s="26"/>
      <c r="CQ991" s="26"/>
      <c r="CR991" s="26"/>
      <c r="CS991" s="26"/>
      <c r="CT991" s="26"/>
      <c r="CU991" s="26"/>
      <c r="CV991" s="26"/>
      <c r="CW991" s="26"/>
      <c r="CX991" s="26"/>
      <c r="CY991" s="26"/>
      <c r="CZ991" s="26"/>
      <c r="DA991" s="26"/>
      <c r="DB991" s="26"/>
      <c r="DC991" s="26"/>
      <c r="DD991" s="26"/>
      <c r="DE991" s="26"/>
      <c r="DF991" s="26"/>
      <c r="DG991" s="26"/>
      <c r="DH991" s="26"/>
      <c r="DI991" s="26"/>
      <c r="DJ991" s="26"/>
      <c r="DK991" s="26"/>
      <c r="DL991" s="26"/>
      <c r="DM991" s="26"/>
      <c r="DN991" s="26"/>
      <c r="DO991" s="26"/>
      <c r="DP991" s="26"/>
    </row>
    <row r="992" spans="1:120" ht="13.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5"/>
      <c r="BD992" s="26"/>
      <c r="BE992" s="26"/>
      <c r="BF992" s="26"/>
      <c r="BG992" s="26"/>
      <c r="BH992" s="26"/>
      <c r="BI992" s="26"/>
      <c r="BJ992" s="26"/>
      <c r="BK992" s="26"/>
      <c r="BL992" s="26"/>
      <c r="BM992" s="26"/>
      <c r="BN992" s="26"/>
      <c r="BO992" s="26"/>
      <c r="BP992" s="26"/>
      <c r="BQ992" s="26"/>
      <c r="BR992" s="26"/>
      <c r="BS992" s="26"/>
      <c r="BT992" s="26"/>
      <c r="BU992" s="26"/>
      <c r="BV992" s="26"/>
      <c r="BW992" s="26"/>
      <c r="BX992" s="26"/>
      <c r="BY992" s="26"/>
      <c r="BZ992" s="26"/>
      <c r="CA992" s="26"/>
      <c r="CB992" s="26"/>
      <c r="CC992" s="26"/>
      <c r="CD992" s="26"/>
      <c r="CE992" s="26"/>
      <c r="CF992" s="26"/>
      <c r="CG992" s="26"/>
      <c r="CH992" s="26"/>
      <c r="CI992" s="26"/>
      <c r="CJ992" s="26"/>
      <c r="CK992" s="26"/>
      <c r="CL992" s="26"/>
      <c r="CM992" s="26"/>
      <c r="CN992" s="26"/>
      <c r="CO992" s="26"/>
      <c r="CP992" s="26"/>
      <c r="CQ992" s="26"/>
      <c r="CR992" s="26"/>
      <c r="CS992" s="26"/>
      <c r="CT992" s="26"/>
      <c r="CU992" s="26"/>
      <c r="CV992" s="26"/>
      <c r="CW992" s="26"/>
      <c r="CX992" s="26"/>
      <c r="CY992" s="26"/>
      <c r="CZ992" s="26"/>
      <c r="DA992" s="26"/>
      <c r="DB992" s="26"/>
      <c r="DC992" s="26"/>
      <c r="DD992" s="26"/>
      <c r="DE992" s="26"/>
      <c r="DF992" s="26"/>
      <c r="DG992" s="26"/>
      <c r="DH992" s="26"/>
      <c r="DI992" s="26"/>
      <c r="DJ992" s="26"/>
      <c r="DK992" s="26"/>
      <c r="DL992" s="26"/>
      <c r="DM992" s="26"/>
      <c r="DN992" s="26"/>
      <c r="DO992" s="26"/>
      <c r="DP992" s="26"/>
    </row>
    <row r="993" spans="1:120" ht="13.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5"/>
      <c r="BD993" s="26"/>
      <c r="BE993" s="26"/>
      <c r="BF993" s="26"/>
      <c r="BG993" s="26"/>
      <c r="BH993" s="26"/>
      <c r="BI993" s="26"/>
      <c r="BJ993" s="26"/>
      <c r="BK993" s="26"/>
      <c r="BL993" s="26"/>
      <c r="BM993" s="26"/>
      <c r="BN993" s="26"/>
      <c r="BO993" s="26"/>
      <c r="BP993" s="26"/>
      <c r="BQ993" s="26"/>
      <c r="BR993" s="26"/>
      <c r="BS993" s="26"/>
      <c r="BT993" s="26"/>
      <c r="BU993" s="26"/>
      <c r="BV993" s="26"/>
      <c r="BW993" s="26"/>
      <c r="BX993" s="26"/>
      <c r="BY993" s="26"/>
      <c r="BZ993" s="26"/>
      <c r="CA993" s="26"/>
      <c r="CB993" s="26"/>
      <c r="CC993" s="26"/>
      <c r="CD993" s="26"/>
      <c r="CE993" s="26"/>
      <c r="CF993" s="26"/>
      <c r="CG993" s="26"/>
      <c r="CH993" s="26"/>
      <c r="CI993" s="26"/>
      <c r="CJ993" s="26"/>
      <c r="CK993" s="26"/>
      <c r="CL993" s="26"/>
      <c r="CM993" s="26"/>
      <c r="CN993" s="26"/>
      <c r="CO993" s="26"/>
      <c r="CP993" s="26"/>
      <c r="CQ993" s="26"/>
      <c r="CR993" s="26"/>
      <c r="CS993" s="26"/>
      <c r="CT993" s="26"/>
      <c r="CU993" s="26"/>
      <c r="CV993" s="26"/>
      <c r="CW993" s="26"/>
      <c r="CX993" s="26"/>
      <c r="CY993" s="26"/>
      <c r="CZ993" s="26"/>
      <c r="DA993" s="26"/>
      <c r="DB993" s="26"/>
      <c r="DC993" s="26"/>
      <c r="DD993" s="26"/>
      <c r="DE993" s="26"/>
      <c r="DF993" s="26"/>
      <c r="DG993" s="26"/>
      <c r="DH993" s="26"/>
      <c r="DI993" s="26"/>
      <c r="DJ993" s="26"/>
      <c r="DK993" s="26"/>
      <c r="DL993" s="26"/>
      <c r="DM993" s="26"/>
      <c r="DN993" s="26"/>
      <c r="DO993" s="26"/>
      <c r="DP993" s="26"/>
    </row>
    <row r="994" spans="1:120" ht="13.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5"/>
      <c r="BD994" s="26"/>
      <c r="BE994" s="26"/>
      <c r="BF994" s="26"/>
      <c r="BG994" s="26"/>
      <c r="BH994" s="26"/>
      <c r="BI994" s="26"/>
      <c r="BJ994" s="26"/>
      <c r="BK994" s="26"/>
      <c r="BL994" s="26"/>
      <c r="BM994" s="26"/>
      <c r="BN994" s="26"/>
      <c r="BO994" s="26"/>
      <c r="BP994" s="26"/>
      <c r="BQ994" s="26"/>
      <c r="BR994" s="26"/>
      <c r="BS994" s="26"/>
      <c r="BT994" s="26"/>
      <c r="BU994" s="26"/>
      <c r="BV994" s="26"/>
      <c r="BW994" s="26"/>
      <c r="BX994" s="26"/>
      <c r="BY994" s="26"/>
      <c r="BZ994" s="26"/>
      <c r="CA994" s="26"/>
      <c r="CB994" s="26"/>
      <c r="CC994" s="26"/>
      <c r="CD994" s="26"/>
      <c r="CE994" s="26"/>
      <c r="CF994" s="26"/>
      <c r="CG994" s="26"/>
      <c r="CH994" s="26"/>
      <c r="CI994" s="26"/>
      <c r="CJ994" s="26"/>
      <c r="CK994" s="26"/>
      <c r="CL994" s="26"/>
      <c r="CM994" s="26"/>
      <c r="CN994" s="26"/>
      <c r="CO994" s="26"/>
      <c r="CP994" s="26"/>
      <c r="CQ994" s="26"/>
      <c r="CR994" s="26"/>
      <c r="CS994" s="26"/>
      <c r="CT994" s="26"/>
      <c r="CU994" s="26"/>
      <c r="CV994" s="26"/>
      <c r="CW994" s="26"/>
      <c r="CX994" s="26"/>
      <c r="CY994" s="26"/>
      <c r="CZ994" s="26"/>
      <c r="DA994" s="26"/>
      <c r="DB994" s="26"/>
      <c r="DC994" s="26"/>
      <c r="DD994" s="26"/>
      <c r="DE994" s="26"/>
      <c r="DF994" s="26"/>
      <c r="DG994" s="26"/>
      <c r="DH994" s="26"/>
      <c r="DI994" s="26"/>
      <c r="DJ994" s="26"/>
      <c r="DK994" s="26"/>
      <c r="DL994" s="26"/>
      <c r="DM994" s="26"/>
      <c r="DN994" s="26"/>
      <c r="DO994" s="26"/>
      <c r="DP994" s="26"/>
    </row>
    <row r="995" spans="1:120" ht="13.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5"/>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c r="BZ995" s="26"/>
      <c r="CA995" s="26"/>
      <c r="CB995" s="26"/>
      <c r="CC995" s="26"/>
      <c r="CD995" s="26"/>
      <c r="CE995" s="26"/>
      <c r="CF995" s="26"/>
      <c r="CG995" s="26"/>
      <c r="CH995" s="26"/>
      <c r="CI995" s="26"/>
      <c r="CJ995" s="26"/>
      <c r="CK995" s="26"/>
      <c r="CL995" s="26"/>
      <c r="CM995" s="26"/>
      <c r="CN995" s="26"/>
      <c r="CO995" s="26"/>
      <c r="CP995" s="26"/>
      <c r="CQ995" s="26"/>
      <c r="CR995" s="26"/>
      <c r="CS995" s="26"/>
      <c r="CT995" s="26"/>
      <c r="CU995" s="26"/>
      <c r="CV995" s="26"/>
      <c r="CW995" s="26"/>
      <c r="CX995" s="26"/>
      <c r="CY995" s="26"/>
      <c r="CZ995" s="26"/>
      <c r="DA995" s="26"/>
      <c r="DB995" s="26"/>
      <c r="DC995" s="26"/>
      <c r="DD995" s="26"/>
      <c r="DE995" s="26"/>
      <c r="DF995" s="26"/>
      <c r="DG995" s="26"/>
      <c r="DH995" s="26"/>
      <c r="DI995" s="26"/>
      <c r="DJ995" s="26"/>
      <c r="DK995" s="26"/>
      <c r="DL995" s="26"/>
      <c r="DM995" s="26"/>
      <c r="DN995" s="26"/>
      <c r="DO995" s="26"/>
      <c r="DP995" s="26"/>
    </row>
    <row r="996" spans="1:120" ht="13.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5"/>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row>
    <row r="997" spans="1:120" ht="13.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5"/>
      <c r="BD997" s="26"/>
      <c r="BE997" s="26"/>
      <c r="BF997" s="26"/>
      <c r="BG997" s="26"/>
      <c r="BH997" s="26"/>
      <c r="BI997" s="26"/>
      <c r="BJ997" s="26"/>
      <c r="BK997" s="26"/>
      <c r="BL997" s="26"/>
      <c r="BM997" s="26"/>
      <c r="BN997" s="26"/>
      <c r="BO997" s="26"/>
      <c r="BP997" s="26"/>
      <c r="BQ997" s="26"/>
      <c r="BR997" s="26"/>
      <c r="BS997" s="26"/>
      <c r="BT997" s="26"/>
      <c r="BU997" s="26"/>
      <c r="BV997" s="26"/>
      <c r="BW997" s="26"/>
      <c r="BX997" s="26"/>
      <c r="BY997" s="26"/>
      <c r="BZ997" s="26"/>
      <c r="CA997" s="26"/>
      <c r="CB997" s="26"/>
      <c r="CC997" s="26"/>
      <c r="CD997" s="26"/>
      <c r="CE997" s="26"/>
      <c r="CF997" s="26"/>
      <c r="CG997" s="26"/>
      <c r="CH997" s="26"/>
      <c r="CI997" s="26"/>
      <c r="CJ997" s="26"/>
      <c r="CK997" s="26"/>
      <c r="CL997" s="26"/>
      <c r="CM997" s="26"/>
      <c r="CN997" s="26"/>
      <c r="CO997" s="26"/>
      <c r="CP997" s="26"/>
      <c r="CQ997" s="26"/>
      <c r="CR997" s="26"/>
      <c r="CS997" s="26"/>
      <c r="CT997" s="26"/>
      <c r="CU997" s="26"/>
      <c r="CV997" s="26"/>
      <c r="CW997" s="26"/>
      <c r="CX997" s="26"/>
      <c r="CY997" s="26"/>
      <c r="CZ997" s="26"/>
      <c r="DA997" s="26"/>
      <c r="DB997" s="26"/>
      <c r="DC997" s="26"/>
      <c r="DD997" s="26"/>
      <c r="DE997" s="26"/>
      <c r="DF997" s="26"/>
      <c r="DG997" s="26"/>
      <c r="DH997" s="26"/>
      <c r="DI997" s="26"/>
      <c r="DJ997" s="26"/>
      <c r="DK997" s="26"/>
      <c r="DL997" s="26"/>
      <c r="DM997" s="26"/>
      <c r="DN997" s="26"/>
      <c r="DO997" s="26"/>
      <c r="DP997" s="26"/>
    </row>
    <row r="998" spans="1:120" ht="13.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5"/>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26"/>
      <c r="CE998" s="26"/>
      <c r="CF998" s="26"/>
      <c r="CG998" s="26"/>
      <c r="CH998" s="26"/>
      <c r="CI998" s="26"/>
      <c r="CJ998" s="26"/>
      <c r="CK998" s="26"/>
      <c r="CL998" s="26"/>
      <c r="CM998" s="26"/>
      <c r="CN998" s="26"/>
      <c r="CO998" s="26"/>
      <c r="CP998" s="26"/>
      <c r="CQ998" s="26"/>
      <c r="CR998" s="26"/>
      <c r="CS998" s="26"/>
      <c r="CT998" s="26"/>
      <c r="CU998" s="26"/>
      <c r="CV998" s="26"/>
      <c r="CW998" s="26"/>
      <c r="CX998" s="26"/>
      <c r="CY998" s="26"/>
      <c r="CZ998" s="26"/>
      <c r="DA998" s="26"/>
      <c r="DB998" s="26"/>
      <c r="DC998" s="26"/>
      <c r="DD998" s="26"/>
      <c r="DE998" s="26"/>
      <c r="DF998" s="26"/>
      <c r="DG998" s="26"/>
      <c r="DH998" s="26"/>
      <c r="DI998" s="26"/>
      <c r="DJ998" s="26"/>
      <c r="DK998" s="26"/>
      <c r="DL998" s="26"/>
      <c r="DM998" s="26"/>
      <c r="DN998" s="26"/>
      <c r="DO998" s="26"/>
      <c r="DP998" s="26"/>
    </row>
    <row r="999" spans="1:120" ht="13.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5"/>
      <c r="BD999" s="26"/>
      <c r="BE999" s="26"/>
      <c r="BF999" s="26"/>
      <c r="BG999" s="26"/>
      <c r="BH999" s="26"/>
      <c r="BI999" s="26"/>
      <c r="BJ999" s="26"/>
      <c r="BK999" s="26"/>
      <c r="BL999" s="26"/>
      <c r="BM999" s="26"/>
      <c r="BN999" s="26"/>
      <c r="BO999" s="26"/>
      <c r="BP999" s="26"/>
      <c r="BQ999" s="26"/>
      <c r="BR999" s="26"/>
      <c r="BS999" s="26"/>
      <c r="BT999" s="26"/>
      <c r="BU999" s="26"/>
      <c r="BV999" s="26"/>
      <c r="BW999" s="26"/>
      <c r="BX999" s="26"/>
      <c r="BY999" s="26"/>
      <c r="BZ999" s="26"/>
      <c r="CA999" s="26"/>
      <c r="CB999" s="26"/>
      <c r="CC999" s="26"/>
      <c r="CD999" s="26"/>
      <c r="CE999" s="26"/>
      <c r="CF999" s="26"/>
      <c r="CG999" s="26"/>
      <c r="CH999" s="26"/>
      <c r="CI999" s="26"/>
      <c r="CJ999" s="26"/>
      <c r="CK999" s="26"/>
      <c r="CL999" s="26"/>
      <c r="CM999" s="26"/>
      <c r="CN999" s="26"/>
      <c r="CO999" s="26"/>
      <c r="CP999" s="26"/>
      <c r="CQ999" s="26"/>
      <c r="CR999" s="26"/>
      <c r="CS999" s="26"/>
      <c r="CT999" s="26"/>
      <c r="CU999" s="26"/>
      <c r="CV999" s="26"/>
      <c r="CW999" s="26"/>
      <c r="CX999" s="26"/>
      <c r="CY999" s="26"/>
      <c r="CZ999" s="26"/>
      <c r="DA999" s="26"/>
      <c r="DB999" s="26"/>
      <c r="DC999" s="26"/>
      <c r="DD999" s="26"/>
      <c r="DE999" s="26"/>
      <c r="DF999" s="26"/>
      <c r="DG999" s="26"/>
      <c r="DH999" s="26"/>
      <c r="DI999" s="26"/>
      <c r="DJ999" s="26"/>
      <c r="DK999" s="26"/>
      <c r="DL999" s="26"/>
      <c r="DM999" s="26"/>
      <c r="DN999" s="26"/>
      <c r="DO999" s="26"/>
      <c r="DP999" s="26"/>
    </row>
    <row r="1000" spans="1:120" ht="13.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5"/>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26"/>
      <c r="CE1000" s="26"/>
      <c r="CF1000" s="26"/>
      <c r="CG1000" s="26"/>
      <c r="CH1000" s="26"/>
      <c r="CI1000" s="26"/>
      <c r="CJ1000" s="26"/>
      <c r="CK1000" s="26"/>
      <c r="CL1000" s="26"/>
      <c r="CM1000" s="26"/>
      <c r="CN1000" s="26"/>
      <c r="CO1000" s="26"/>
      <c r="CP1000" s="26"/>
      <c r="CQ1000" s="26"/>
      <c r="CR1000" s="26"/>
      <c r="CS1000" s="26"/>
      <c r="CT1000" s="26"/>
      <c r="CU1000" s="26"/>
      <c r="CV1000" s="26"/>
      <c r="CW1000" s="26"/>
      <c r="CX1000" s="26"/>
      <c r="CY1000" s="26"/>
      <c r="CZ1000" s="26"/>
      <c r="DA1000" s="26"/>
      <c r="DB1000" s="26"/>
      <c r="DC1000" s="26"/>
      <c r="DD1000" s="26"/>
      <c r="DE1000" s="26"/>
      <c r="DF1000" s="26"/>
      <c r="DG1000" s="26"/>
      <c r="DH1000" s="26"/>
      <c r="DI1000" s="26"/>
      <c r="DJ1000" s="26"/>
      <c r="DK1000" s="26"/>
      <c r="DL1000" s="26"/>
      <c r="DM1000" s="26"/>
      <c r="DN1000" s="26"/>
      <c r="DO1000" s="26"/>
      <c r="DP1000" s="26"/>
    </row>
  </sheetData>
  <mergeCells count="147">
    <mergeCell ref="BO2:BX2"/>
    <mergeCell ref="BZ2:CI2"/>
    <mergeCell ref="CK2:CT2"/>
    <mergeCell ref="CV2:DE2"/>
    <mergeCell ref="DG2:DP2"/>
    <mergeCell ref="J1:AS1"/>
    <mergeCell ref="AU1:AW1"/>
    <mergeCell ref="AY1:BA1"/>
    <mergeCell ref="J2:AS2"/>
    <mergeCell ref="AU2:AW2"/>
    <mergeCell ref="AY2:BA2"/>
    <mergeCell ref="BD2:BM2"/>
    <mergeCell ref="AS4:AS5"/>
    <mergeCell ref="AZ4:AZ5"/>
    <mergeCell ref="BA4:BA5"/>
    <mergeCell ref="BB4:BB5"/>
    <mergeCell ref="AT5:AT6"/>
    <mergeCell ref="AU5:AU6"/>
    <mergeCell ref="AV5:AV6"/>
    <mergeCell ref="Z4:Z5"/>
    <mergeCell ref="AA4:AA5"/>
    <mergeCell ref="AH4:AH5"/>
    <mergeCell ref="AI4:AI5"/>
    <mergeCell ref="AJ4:AJ5"/>
    <mergeCell ref="AQ4:AQ5"/>
    <mergeCell ref="AR4:AR5"/>
    <mergeCell ref="AB5:AB6"/>
    <mergeCell ref="AC5:AC6"/>
    <mergeCell ref="AD5:AD6"/>
    <mergeCell ref="AK5:AK6"/>
    <mergeCell ref="AL5:AL6"/>
    <mergeCell ref="AM5:AM6"/>
    <mergeCell ref="G4:G5"/>
    <mergeCell ref="H4:H5"/>
    <mergeCell ref="I4:I5"/>
    <mergeCell ref="P4:P5"/>
    <mergeCell ref="Q4:Q5"/>
    <mergeCell ref="R4:R5"/>
    <mergeCell ref="Y4:Y5"/>
    <mergeCell ref="T5:T6"/>
    <mergeCell ref="U5:U6"/>
    <mergeCell ref="A5:A6"/>
    <mergeCell ref="B5:B6"/>
    <mergeCell ref="C5:C6"/>
    <mergeCell ref="J5:J6"/>
    <mergeCell ref="K5:K6"/>
    <mergeCell ref="L5:L6"/>
    <mergeCell ref="S5:S6"/>
    <mergeCell ref="Z33:AA33"/>
    <mergeCell ref="Z34:AA34"/>
    <mergeCell ref="Z26:AA26"/>
    <mergeCell ref="Z27:AA27"/>
    <mergeCell ref="Z28:AA28"/>
    <mergeCell ref="Z29:AA29"/>
    <mergeCell ref="Z30:AA30"/>
    <mergeCell ref="Z31:AA31"/>
    <mergeCell ref="Z32:AA32"/>
    <mergeCell ref="B32:I32"/>
    <mergeCell ref="B33:I33"/>
    <mergeCell ref="B34:I34"/>
    <mergeCell ref="A25:M25"/>
    <mergeCell ref="S25:W25"/>
    <mergeCell ref="B26:I26"/>
    <mergeCell ref="P26:W26"/>
    <mergeCell ref="L29:M29"/>
    <mergeCell ref="P38:W38"/>
    <mergeCell ref="P39:W39"/>
    <mergeCell ref="AK37:AU37"/>
    <mergeCell ref="AD31:AM32"/>
    <mergeCell ref="AN31:AO32"/>
    <mergeCell ref="AP31:AP32"/>
    <mergeCell ref="AQ31:AR32"/>
    <mergeCell ref="AS31:BB32"/>
    <mergeCell ref="P33:W33"/>
    <mergeCell ref="P34:W34"/>
    <mergeCell ref="AE34:AM34"/>
    <mergeCell ref="AS34:BA34"/>
    <mergeCell ref="P45:W45"/>
    <mergeCell ref="P46:W46"/>
    <mergeCell ref="Z46:AA46"/>
    <mergeCell ref="P42:W42"/>
    <mergeCell ref="Z42:AA42"/>
    <mergeCell ref="P43:W43"/>
    <mergeCell ref="Z43:AA43"/>
    <mergeCell ref="P44:W44"/>
    <mergeCell ref="Z44:AA44"/>
    <mergeCell ref="Z45:AA45"/>
    <mergeCell ref="L44:M44"/>
    <mergeCell ref="L45:M45"/>
    <mergeCell ref="B46:I46"/>
    <mergeCell ref="L46:M46"/>
    <mergeCell ref="B41:I41"/>
    <mergeCell ref="B42:I42"/>
    <mergeCell ref="L42:M42"/>
    <mergeCell ref="B43:I43"/>
    <mergeCell ref="L43:M43"/>
    <mergeCell ref="B44:I44"/>
    <mergeCell ref="B45:I45"/>
    <mergeCell ref="L41:M41"/>
    <mergeCell ref="AK36:AU36"/>
    <mergeCell ref="L31:M31"/>
    <mergeCell ref="L32:M32"/>
    <mergeCell ref="L33:M33"/>
    <mergeCell ref="L34:M34"/>
    <mergeCell ref="L35:M35"/>
    <mergeCell ref="L36:M36"/>
    <mergeCell ref="AK26:BB26"/>
    <mergeCell ref="B27:I27"/>
    <mergeCell ref="P27:W27"/>
    <mergeCell ref="AM27:BB27"/>
    <mergeCell ref="L26:M26"/>
    <mergeCell ref="L27:M27"/>
    <mergeCell ref="B28:I28"/>
    <mergeCell ref="L28:M28"/>
    <mergeCell ref="P28:W28"/>
    <mergeCell ref="B35:I35"/>
    <mergeCell ref="B36:I36"/>
    <mergeCell ref="Z35:AA35"/>
    <mergeCell ref="AE35:AM35"/>
    <mergeCell ref="AS35:BA35"/>
    <mergeCell ref="P35:W35"/>
    <mergeCell ref="P36:W36"/>
    <mergeCell ref="Z36:AA36"/>
    <mergeCell ref="P40:W40"/>
    <mergeCell ref="Z40:AA40"/>
    <mergeCell ref="P41:W41"/>
    <mergeCell ref="Z41:AA41"/>
    <mergeCell ref="P29:W29"/>
    <mergeCell ref="B29:I29"/>
    <mergeCell ref="B30:I30"/>
    <mergeCell ref="L30:M30"/>
    <mergeCell ref="P30:W30"/>
    <mergeCell ref="B31:I31"/>
    <mergeCell ref="P31:W31"/>
    <mergeCell ref="P32:W32"/>
    <mergeCell ref="B37:I37"/>
    <mergeCell ref="B38:I38"/>
    <mergeCell ref="L38:M38"/>
    <mergeCell ref="L39:M39"/>
    <mergeCell ref="L40:M40"/>
    <mergeCell ref="L37:M37"/>
    <mergeCell ref="B39:I39"/>
    <mergeCell ref="B40:I40"/>
    <mergeCell ref="Z38:AA38"/>
    <mergeCell ref="Z39:AA39"/>
    <mergeCell ref="P37:W37"/>
    <mergeCell ref="Z37:AA37"/>
  </mergeCells>
  <dataValidations count="3">
    <dataValidation type="list" allowBlank="1" showInputMessage="1" showErrorMessage="1" prompt="FPFM-Sumula Eletrônica - 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xr:uid="{00000000-0002-0000-0100-000000000000}">
      <formula1>LS_EQUIPE1</formula1>
    </dataValidation>
    <dataValidation type="list" allowBlank="1" showInputMessage="1" showErrorMessage="1" prompt="FPFM - Súmula - Digite uma das opções a seguir:_x000a_A1, A2, B, C, M, J" sqref="AU1" xr:uid="{00000000-0002-0000-0100-000001000000}">
      <formula1>"A1,A2,B,C,M,J"</formula1>
    </dataValidation>
    <dataValidation type="list" allowBlank="1" showInputMessage="1" showErrorMessage="1" prompt="FPFM-Sumula Eletrônica - Nome digitado incorretamente. Digite o nome exatamente como foi cadastrado na lista de jogadores da equipe, ou selecione a partir da lista." sqref="I9 R9 AA9 AJ9 AS9 BB9 I12 R12 AA12 AJ12 BB24 BB12 I15 R15 AA15 AJ15 AS15 BB15 I18 R18 AA18 AJ18 AS18 BB18 I21 R21 AA21 AJ21 AS21 BB21 I24 R24 AA24 AJ24 AS24 AS12" xr:uid="{00000000-0002-0000-0100-000002000000}">
      <formula1>LS_EQUIPE2</formula1>
    </dataValidation>
  </dataValidations>
  <printOptions horizontalCentered="1"/>
  <pageMargins left="0.11811023622047245" right="0.11811023622047245" top="0.15748031496062992" bottom="0.15748031496062992"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topLeftCell="A22" workbookViewId="0"/>
  </sheetViews>
  <sheetFormatPr defaultColWidth="14.42578125" defaultRowHeight="15" customHeight="1" outlineLevelRow="1" outlineLevelCol="1"/>
  <cols>
    <col min="1" max="1" width="6.7109375" customWidth="1"/>
    <col min="2" max="2" width="7.7109375" customWidth="1"/>
    <col min="3" max="3" width="18.7109375" customWidth="1"/>
    <col min="4" max="12" width="6.7109375" customWidth="1"/>
    <col min="13" max="13" width="7.7109375" customWidth="1"/>
    <col min="14" max="14" width="18.85546875" hidden="1" customWidth="1" outlineLevel="1"/>
    <col min="15" max="15" width="7.7109375" customWidth="1" collapsed="1"/>
    <col min="16" max="26" width="7.7109375" customWidth="1"/>
  </cols>
  <sheetData>
    <row r="1" spans="1:26" ht="12.75" customHeight="1">
      <c r="A1" s="1"/>
      <c r="B1" s="59"/>
      <c r="C1" s="60" t="s">
        <v>67</v>
      </c>
      <c r="D1" s="61"/>
      <c r="E1" s="61"/>
      <c r="F1" s="61"/>
      <c r="G1" s="61"/>
      <c r="H1" s="61"/>
      <c r="I1" s="61"/>
      <c r="J1" s="61"/>
      <c r="K1" s="61"/>
      <c r="L1" s="61"/>
      <c r="M1" s="1"/>
      <c r="N1" s="1"/>
      <c r="O1" s="1"/>
      <c r="P1" s="1"/>
      <c r="Q1" s="1"/>
      <c r="R1" s="1"/>
      <c r="S1" s="1"/>
      <c r="T1" s="1"/>
      <c r="U1" s="1"/>
      <c r="V1" s="1"/>
      <c r="W1" s="1"/>
      <c r="X1" s="1"/>
      <c r="Y1" s="1"/>
      <c r="Z1" s="1"/>
    </row>
    <row r="2" spans="1:26" ht="6" customHeight="1">
      <c r="A2" s="1"/>
      <c r="B2" s="59"/>
      <c r="C2" s="61"/>
      <c r="D2" s="61"/>
      <c r="E2" s="61"/>
      <c r="F2" s="61"/>
      <c r="G2" s="61"/>
      <c r="H2" s="61"/>
      <c r="I2" s="61"/>
      <c r="J2" s="61"/>
      <c r="K2" s="61"/>
      <c r="L2" s="61"/>
      <c r="M2" s="1"/>
      <c r="N2" s="1"/>
      <c r="O2" s="1"/>
      <c r="P2" s="1"/>
      <c r="Q2" s="1"/>
      <c r="R2" s="1"/>
      <c r="S2" s="1"/>
      <c r="T2" s="1"/>
      <c r="U2" s="1"/>
      <c r="V2" s="1"/>
      <c r="W2" s="1"/>
      <c r="X2" s="1"/>
      <c r="Y2" s="1"/>
      <c r="Z2" s="1"/>
    </row>
    <row r="3" spans="1:26" ht="18" customHeight="1">
      <c r="A3" s="1"/>
      <c r="B3" s="59"/>
      <c r="C3" s="61" t="s">
        <v>68</v>
      </c>
      <c r="D3" s="62" t="str">
        <f>Súmula!AD31</f>
        <v>SÃO PAULO</v>
      </c>
      <c r="E3" s="63"/>
      <c r="F3" s="63"/>
      <c r="G3" s="64">
        <f>Súmula!AN31</f>
        <v>32</v>
      </c>
      <c r="H3" s="65" t="s">
        <v>47</v>
      </c>
      <c r="I3" s="66">
        <f>Súmula!AQ31</f>
        <v>40</v>
      </c>
      <c r="J3" s="67"/>
      <c r="K3" s="67"/>
      <c r="L3" s="68" t="str">
        <f>Súmula!AS31</f>
        <v>PALMEIRAS</v>
      </c>
      <c r="M3" s="1"/>
      <c r="N3" s="1"/>
      <c r="O3" s="1"/>
      <c r="P3" s="1"/>
      <c r="Q3" s="1"/>
      <c r="R3" s="1"/>
      <c r="S3" s="1"/>
      <c r="T3" s="1"/>
      <c r="U3" s="1"/>
      <c r="V3" s="1"/>
      <c r="W3" s="1"/>
      <c r="X3" s="1"/>
      <c r="Y3" s="1"/>
      <c r="Z3" s="1"/>
    </row>
    <row r="4" spans="1:26" ht="6" customHeight="1">
      <c r="A4" s="1"/>
      <c r="B4" s="59"/>
      <c r="C4" s="61"/>
      <c r="D4" s="61"/>
      <c r="E4" s="61"/>
      <c r="F4" s="61"/>
      <c r="G4" s="61"/>
      <c r="H4" s="46"/>
      <c r="I4" s="46"/>
      <c r="J4" s="46"/>
      <c r="K4" s="46"/>
      <c r="L4" s="61"/>
      <c r="M4" s="1"/>
      <c r="N4" s="1"/>
      <c r="O4" s="1"/>
      <c r="P4" s="1"/>
      <c r="Q4" s="1"/>
      <c r="R4" s="1"/>
      <c r="S4" s="1"/>
      <c r="T4" s="1"/>
      <c r="U4" s="1"/>
      <c r="V4" s="1"/>
      <c r="W4" s="1"/>
      <c r="X4" s="1"/>
      <c r="Y4" s="1"/>
      <c r="Z4" s="1"/>
    </row>
    <row r="5" spans="1:26" ht="18" customHeight="1">
      <c r="A5" s="1"/>
      <c r="B5" s="59"/>
      <c r="C5" s="61" t="s">
        <v>69</v>
      </c>
      <c r="D5" s="121">
        <f>Súmula!AM27</f>
        <v>45942</v>
      </c>
      <c r="E5" s="122"/>
      <c r="F5" s="123"/>
      <c r="G5" s="61"/>
      <c r="H5" s="46"/>
      <c r="I5" s="46"/>
      <c r="J5" s="46"/>
      <c r="K5" s="69" t="s">
        <v>70</v>
      </c>
      <c r="L5" s="70" t="str">
        <f>IF(Súmula!AU1="","",Súmula!AU1)</f>
        <v>A1</v>
      </c>
      <c r="M5" s="1"/>
      <c r="N5" s="1"/>
      <c r="O5" s="1"/>
      <c r="P5" s="1"/>
      <c r="Q5" s="1"/>
      <c r="R5" s="1"/>
      <c r="S5" s="1"/>
      <c r="T5" s="1"/>
      <c r="U5" s="1"/>
      <c r="V5" s="1"/>
      <c r="W5" s="1"/>
      <c r="X5" s="1"/>
      <c r="Y5" s="1"/>
      <c r="Z5" s="1"/>
    </row>
    <row r="6" spans="1:26" ht="6" customHeight="1">
      <c r="A6" s="1"/>
      <c r="B6" s="59"/>
      <c r="C6" s="1"/>
      <c r="D6" s="1"/>
      <c r="E6" s="1"/>
      <c r="F6" s="1"/>
      <c r="G6" s="1"/>
      <c r="H6" s="1"/>
      <c r="I6" s="1"/>
      <c r="J6" s="1"/>
      <c r="K6" s="1"/>
      <c r="L6" s="1"/>
      <c r="M6" s="1"/>
      <c r="N6" s="1"/>
      <c r="O6" s="1"/>
      <c r="P6" s="1"/>
      <c r="Q6" s="1"/>
      <c r="R6" s="1"/>
      <c r="S6" s="1"/>
      <c r="T6" s="1"/>
      <c r="U6" s="1"/>
      <c r="V6" s="1"/>
      <c r="W6" s="1"/>
      <c r="X6" s="1"/>
      <c r="Y6" s="1"/>
      <c r="Z6" s="1"/>
    </row>
    <row r="7" spans="1:26" ht="18" customHeight="1">
      <c r="A7" s="71" t="s">
        <v>71</v>
      </c>
      <c r="B7" s="72" t="s">
        <v>72</v>
      </c>
      <c r="C7" s="71" t="s">
        <v>73</v>
      </c>
      <c r="D7" s="71" t="s">
        <v>74</v>
      </c>
      <c r="E7" s="71" t="s">
        <v>75</v>
      </c>
      <c r="F7" s="71" t="s">
        <v>76</v>
      </c>
      <c r="G7" s="71" t="s">
        <v>77</v>
      </c>
      <c r="H7" s="71" t="s">
        <v>78</v>
      </c>
      <c r="I7" s="71" t="s">
        <v>79</v>
      </c>
      <c r="J7" s="71" t="s">
        <v>80</v>
      </c>
      <c r="K7" s="71" t="s">
        <v>81</v>
      </c>
      <c r="L7" s="71" t="s">
        <v>82</v>
      </c>
      <c r="M7" s="1"/>
      <c r="N7" s="71" t="s">
        <v>83</v>
      </c>
      <c r="O7" s="1"/>
      <c r="P7" s="1"/>
      <c r="Q7" s="1"/>
      <c r="R7" s="1"/>
      <c r="S7" s="1"/>
      <c r="T7" s="1"/>
      <c r="U7" s="1"/>
      <c r="V7" s="1"/>
      <c r="W7" s="1"/>
      <c r="X7" s="1"/>
      <c r="Y7" s="1"/>
      <c r="Z7" s="1"/>
    </row>
    <row r="8" spans="1:26" ht="18.75" customHeight="1">
      <c r="A8" s="73">
        <f>Súmula!A26</f>
        <v>1</v>
      </c>
      <c r="B8" s="74">
        <f>IF(C8="","",Súmula!L26)</f>
        <v>1211</v>
      </c>
      <c r="C8" s="75" t="str">
        <f>IF(Súmula!B26="","",Súmula!B26)</f>
        <v>RAFA</v>
      </c>
      <c r="D8" s="73">
        <f t="shared" ref="D8:D28" si="0">IF(C8="","",SUM(F8:H8))</f>
        <v>6</v>
      </c>
      <c r="E8" s="70">
        <f t="shared" ref="E8:E28" si="1">IF(C8="","",(F8*2)+G8)</f>
        <v>8</v>
      </c>
      <c r="F8" s="73">
        <f>IF(C8="","",(SUMIF(Súmula!$A:$A,Resumo!$C8,Súmula!BD:BD)+SUMIF(Súmula!$J:$J,Resumo!$C8,Súmula!BO:BO)+SUMIF(Súmula!$S:$S,Resumo!$C8,Súmula!BZ:BZ)+SUMIF(Súmula!$AB:$AB,Resumo!$C8,Súmula!CK:CK)+SUMIF(Súmula!$AK:$AK,Resumo!$C8,Súmula!CV:CV)+SUMIF(Súmula!$AT:$AT,Resumo!$C8,Súmula!DG:DG)))</f>
        <v>3</v>
      </c>
      <c r="G8" s="73">
        <f>IF(C8="","",(SUMIF(Súmula!$A:$A,Resumo!$C8,Súmula!BE:BE)+SUMIF(Súmula!$J:$J,Resumo!$C8,Súmula!BP:BP)+SUMIF(Súmula!$S:$S,Resumo!$C8,Súmula!CA:CA)+SUMIF(Súmula!$AB:$AB,Resumo!$C8,Súmula!CL:CL)+SUMIF(Súmula!$AK:$AK,Resumo!$C8,Súmula!CW:CW)+SUMIF(Súmula!$AT:$AT,Resumo!$C8,Súmula!DH:DH)))</f>
        <v>2</v>
      </c>
      <c r="H8" s="73">
        <f>IF(C8="","",(SUMIF(Súmula!$A:$A,Resumo!$C8,Súmula!BF:BF)+SUMIF(Súmula!$J:$J,Resumo!$C8,Súmula!BQ:BQ)+SUMIF(Súmula!$S:$S,Resumo!$C8,Súmula!CB:CB)+SUMIF(Súmula!$AB:$AB,Resumo!$C8,Súmula!CM:CM)+SUMIF(Súmula!$AK:$AK,Resumo!$C8,Súmula!CX:CX)+SUMIF(Súmula!$AT:$AT,Resumo!$C8,Súmula!DI:DI)))</f>
        <v>1</v>
      </c>
      <c r="I8" s="73">
        <f>IF(C8="","",(SUMIF(Súmula!$A:$A,Resumo!$C8,Súmula!BG:BG)+SUMIF(Súmula!$J:$J,Resumo!$C8,Súmula!BR:BR)+SUMIF(Súmula!$S:$S,Resumo!$C8,Súmula!CC:CC)+SUMIF(Súmula!$AB:$AB,Resumo!$C8,Súmula!CN:CN)+SUMIF(Súmula!$AK:$AK,Resumo!$C8,Súmula!CY:CY)+SUMIF(Súmula!$AT:$AT,Resumo!$C8,Súmula!DJ:DJ)))</f>
        <v>34</v>
      </c>
      <c r="J8" s="73">
        <f>IF(C8="","",(SUMIF(Súmula!$A:$A,Resumo!$C8,Súmula!BH:BH)+SUMIF(Súmula!$J:$J,Resumo!$C8,Súmula!BS:BS)+SUMIF(Súmula!$S:$S,Resumo!$C8,Súmula!CD:CD)+SUMIF(Súmula!$AB:$AB,Resumo!$C8,Súmula!CO:CO)+SUMIF(Súmula!$AK:$AK,Resumo!$C8,Súmula!CZ:CZ)+SUMIF(Súmula!$AT:$AT,Resumo!$C8,Súmula!DK:DK)))</f>
        <v>30</v>
      </c>
      <c r="K8" s="73">
        <f t="shared" ref="K8:K28" si="2">IF(C8="","",I8-J8)</f>
        <v>4</v>
      </c>
      <c r="L8" s="73"/>
      <c r="M8" s="1"/>
      <c r="N8" s="73" t="str">
        <f t="shared" ref="N8:N28" si="3">IF(N9="",IF(C8="","",PROPER(C8)&amp;" "&amp;E8&amp;"/"&amp;D8*2),IF(C8="","",PROPER(C8)&amp;" "&amp;E8&amp;"/"&amp;D8*2&amp;","))</f>
        <v>Rafa 8/12,</v>
      </c>
      <c r="O8" s="1"/>
      <c r="P8" s="1"/>
      <c r="Q8" s="1"/>
      <c r="R8" s="1"/>
      <c r="S8" s="1"/>
      <c r="T8" s="1"/>
      <c r="U8" s="1"/>
      <c r="V8" s="1"/>
      <c r="W8" s="1"/>
      <c r="X8" s="1"/>
      <c r="Y8" s="1"/>
      <c r="Z8" s="1"/>
    </row>
    <row r="9" spans="1:26" ht="18.75" customHeight="1">
      <c r="A9" s="73">
        <f>Súmula!A27</f>
        <v>2</v>
      </c>
      <c r="B9" s="74">
        <f>IF(C9="","",Súmula!L27)</f>
        <v>1558</v>
      </c>
      <c r="C9" s="75" t="str">
        <f>IF(Súmula!B27="","",Súmula!B27)</f>
        <v>THIAGO</v>
      </c>
      <c r="D9" s="73">
        <f t="shared" si="0"/>
        <v>6</v>
      </c>
      <c r="E9" s="70">
        <f t="shared" si="1"/>
        <v>3</v>
      </c>
      <c r="F9" s="73">
        <f>IF(C9="","",(SUMIF(Súmula!$A:$A,Resumo!$C9,Súmula!BD:BD)+SUMIF(Súmula!$J:$J,Resumo!$C9,Súmula!BO:BO)+SUMIF(Súmula!$S:$S,Resumo!$C9,Súmula!BZ:BZ)+SUMIF(Súmula!$AB:$AB,Resumo!$C9,Súmula!CK:CK)+SUMIF(Súmula!$AK:$AK,Resumo!$C9,Súmula!CV:CV)+SUMIF(Súmula!$AT:$AT,Resumo!$C9,Súmula!DG:DG)))</f>
        <v>1</v>
      </c>
      <c r="G9" s="73">
        <f>IF(C9="","",(SUMIF(Súmula!$A:$A,Resumo!$C9,Súmula!BE:BE)+SUMIF(Súmula!$J:$J,Resumo!$C9,Súmula!BP:BP)+SUMIF(Súmula!$S:$S,Resumo!$C9,Súmula!CA:CA)+SUMIF(Súmula!$AB:$AB,Resumo!$C9,Súmula!CL:CL)+SUMIF(Súmula!$AK:$AK,Resumo!$C9,Súmula!CW:CW)+SUMIF(Súmula!$AT:$AT,Resumo!$C9,Súmula!DH:DH)))</f>
        <v>1</v>
      </c>
      <c r="H9" s="73">
        <f>IF(C9="","",(SUMIF(Súmula!$A:$A,Resumo!$C9,Súmula!BF:BF)+SUMIF(Súmula!$J:$J,Resumo!$C9,Súmula!BQ:BQ)+SUMIF(Súmula!$S:$S,Resumo!$C9,Súmula!CB:CB)+SUMIF(Súmula!$AB:$AB,Resumo!$C9,Súmula!CM:CM)+SUMIF(Súmula!$AK:$AK,Resumo!$C9,Súmula!CX:CX)+SUMIF(Súmula!$AT:$AT,Resumo!$C9,Súmula!DI:DI)))</f>
        <v>4</v>
      </c>
      <c r="I9" s="73">
        <f>IF(C9="","",(SUMIF(Súmula!$A:$A,Resumo!$C9,Súmula!BG:BG)+SUMIF(Súmula!$J:$J,Resumo!$C9,Súmula!BR:BR)+SUMIF(Súmula!$S:$S,Resumo!$C9,Súmula!CC:CC)+SUMIF(Súmula!$AB:$AB,Resumo!$C9,Súmula!CN:CN)+SUMIF(Súmula!$AK:$AK,Resumo!$C9,Súmula!CY:CY)+SUMIF(Súmula!$AT:$AT,Resumo!$C9,Súmula!DJ:DJ)))</f>
        <v>27</v>
      </c>
      <c r="J9" s="73">
        <f>IF(C9="","",(SUMIF(Súmula!$A:$A,Resumo!$C9,Súmula!BH:BH)+SUMIF(Súmula!$J:$J,Resumo!$C9,Súmula!BS:BS)+SUMIF(Súmula!$S:$S,Resumo!$C9,Súmula!CD:CD)+SUMIF(Súmula!$AB:$AB,Resumo!$C9,Súmula!CO:CO)+SUMIF(Súmula!$AK:$AK,Resumo!$C9,Súmula!CZ:CZ)+SUMIF(Súmula!$AT:$AT,Resumo!$C9,Súmula!DK:DK)))</f>
        <v>33</v>
      </c>
      <c r="K9" s="73">
        <f t="shared" si="2"/>
        <v>-6</v>
      </c>
      <c r="L9" s="73"/>
      <c r="M9" s="1"/>
      <c r="N9" s="73" t="str">
        <f t="shared" si="3"/>
        <v>Thiago 3/12,</v>
      </c>
      <c r="O9" s="1"/>
      <c r="P9" s="1"/>
      <c r="Q9" s="1"/>
      <c r="R9" s="1"/>
      <c r="S9" s="1"/>
      <c r="T9" s="1"/>
      <c r="U9" s="1"/>
      <c r="V9" s="1"/>
      <c r="W9" s="1"/>
      <c r="X9" s="1"/>
      <c r="Y9" s="1"/>
      <c r="Z9" s="1"/>
    </row>
    <row r="10" spans="1:26" ht="18.75" customHeight="1">
      <c r="A10" s="73">
        <f>Súmula!A28</f>
        <v>3</v>
      </c>
      <c r="B10" s="74">
        <f>IF(C10="","",Súmula!L28)</f>
        <v>2234</v>
      </c>
      <c r="C10" s="75" t="str">
        <f>IF(Súmula!B28="","",Súmula!B28)</f>
        <v>PEDRO</v>
      </c>
      <c r="D10" s="73">
        <f t="shared" si="0"/>
        <v>6</v>
      </c>
      <c r="E10" s="70">
        <f t="shared" si="1"/>
        <v>2</v>
      </c>
      <c r="F10" s="73">
        <f>IF(C10="","",(SUMIF(Súmula!$A:$A,Resumo!$C10,Súmula!BD:BD)+SUMIF(Súmula!$J:$J,Resumo!$C10,Súmula!BO:BO)+SUMIF(Súmula!$S:$S,Resumo!$C10,Súmula!BZ:BZ)+SUMIF(Súmula!$AB:$AB,Resumo!$C10,Súmula!CK:CK)+SUMIF(Súmula!$AK:$AK,Resumo!$C10,Súmula!CV:CV)+SUMIF(Súmula!$AT:$AT,Resumo!$C10,Súmula!DG:DG)))</f>
        <v>1</v>
      </c>
      <c r="G10" s="73">
        <f>IF(C10="","",(SUMIF(Súmula!$A:$A,Resumo!$C10,Súmula!BE:BE)+SUMIF(Súmula!$J:$J,Resumo!$C10,Súmula!BP:BP)+SUMIF(Súmula!$S:$S,Resumo!$C10,Súmula!CA:CA)+SUMIF(Súmula!$AB:$AB,Resumo!$C10,Súmula!CL:CL)+SUMIF(Súmula!$AK:$AK,Resumo!$C10,Súmula!CW:CW)+SUMIF(Súmula!$AT:$AT,Resumo!$C10,Súmula!DH:DH)))</f>
        <v>0</v>
      </c>
      <c r="H10" s="73">
        <f>IF(C10="","",(SUMIF(Súmula!$A:$A,Resumo!$C10,Súmula!BF:BF)+SUMIF(Súmula!$J:$J,Resumo!$C10,Súmula!BQ:BQ)+SUMIF(Súmula!$S:$S,Resumo!$C10,Súmula!CB:CB)+SUMIF(Súmula!$AB:$AB,Resumo!$C10,Súmula!CM:CM)+SUMIF(Súmula!$AK:$AK,Resumo!$C10,Súmula!CX:CX)+SUMIF(Súmula!$AT:$AT,Resumo!$C10,Súmula!DI:DI)))</f>
        <v>5</v>
      </c>
      <c r="I10" s="73">
        <f>IF(C10="","",(SUMIF(Súmula!$A:$A,Resumo!$C10,Súmula!BG:BG)+SUMIF(Súmula!$J:$J,Resumo!$C10,Súmula!BR:BR)+SUMIF(Súmula!$S:$S,Resumo!$C10,Súmula!CC:CC)+SUMIF(Súmula!$AB:$AB,Resumo!$C10,Súmula!CN:CN)+SUMIF(Súmula!$AK:$AK,Resumo!$C10,Súmula!CY:CY)+SUMIF(Súmula!$AT:$AT,Resumo!$C10,Súmula!DJ:DJ)))</f>
        <v>27</v>
      </c>
      <c r="J10" s="73">
        <f>IF(C10="","",(SUMIF(Súmula!$A:$A,Resumo!$C10,Súmula!BH:BH)+SUMIF(Súmula!$J:$J,Resumo!$C10,Súmula!BS:BS)+SUMIF(Súmula!$S:$S,Resumo!$C10,Súmula!CD:CD)+SUMIF(Súmula!$AB:$AB,Resumo!$C10,Súmula!CO:CO)+SUMIF(Súmula!$AK:$AK,Resumo!$C10,Súmula!CZ:CZ)+SUMIF(Súmula!$AT:$AT,Resumo!$C10,Súmula!DK:DK)))</f>
        <v>33</v>
      </c>
      <c r="K10" s="73">
        <f t="shared" si="2"/>
        <v>-6</v>
      </c>
      <c r="L10" s="73"/>
      <c r="M10" s="1"/>
      <c r="N10" s="73" t="str">
        <f t="shared" si="3"/>
        <v>Pedro 2/12,</v>
      </c>
      <c r="O10" s="1"/>
      <c r="P10" s="1"/>
      <c r="Q10" s="1"/>
      <c r="R10" s="1"/>
      <c r="S10" s="1"/>
      <c r="T10" s="1"/>
      <c r="U10" s="1"/>
      <c r="V10" s="1"/>
      <c r="W10" s="1"/>
      <c r="X10" s="1"/>
      <c r="Y10" s="1"/>
      <c r="Z10" s="1"/>
    </row>
    <row r="11" spans="1:26" ht="18.75" customHeight="1">
      <c r="A11" s="73">
        <f>Súmula!A29</f>
        <v>4</v>
      </c>
      <c r="B11" s="74">
        <f>IF(C11="","",Súmula!L29)</f>
        <v>2292</v>
      </c>
      <c r="C11" s="75" t="str">
        <f>IF(Súmula!B29="","",Súmula!B29)</f>
        <v>VITINHO</v>
      </c>
      <c r="D11" s="73">
        <f t="shared" si="0"/>
        <v>6</v>
      </c>
      <c r="E11" s="70">
        <f t="shared" si="1"/>
        <v>6</v>
      </c>
      <c r="F11" s="73">
        <f>IF(C11="","",(SUMIF(Súmula!$A:$A,Resumo!$C11,Súmula!BD:BD)+SUMIF(Súmula!$J:$J,Resumo!$C11,Súmula!BO:BO)+SUMIF(Súmula!$S:$S,Resumo!$C11,Súmula!BZ:BZ)+SUMIF(Súmula!$AB:$AB,Resumo!$C11,Súmula!CK:CK)+SUMIF(Súmula!$AK:$AK,Resumo!$C11,Súmula!CV:CV)+SUMIF(Súmula!$AT:$AT,Resumo!$C11,Súmula!DG:DG)))</f>
        <v>2</v>
      </c>
      <c r="G11" s="73">
        <f>IF(C11="","",(SUMIF(Súmula!$A:$A,Resumo!$C11,Súmula!BE:BE)+SUMIF(Súmula!$J:$J,Resumo!$C11,Súmula!BP:BP)+SUMIF(Súmula!$S:$S,Resumo!$C11,Súmula!CA:CA)+SUMIF(Súmula!$AB:$AB,Resumo!$C11,Súmula!CL:CL)+SUMIF(Súmula!$AK:$AK,Resumo!$C11,Súmula!CW:CW)+SUMIF(Súmula!$AT:$AT,Resumo!$C11,Súmula!DH:DH)))</f>
        <v>2</v>
      </c>
      <c r="H11" s="73">
        <f>IF(C11="","",(SUMIF(Súmula!$A:$A,Resumo!$C11,Súmula!BF:BF)+SUMIF(Súmula!$J:$J,Resumo!$C11,Súmula!BQ:BQ)+SUMIF(Súmula!$S:$S,Resumo!$C11,Súmula!CB:CB)+SUMIF(Súmula!$AB:$AB,Resumo!$C11,Súmula!CM:CM)+SUMIF(Súmula!$AK:$AK,Resumo!$C11,Súmula!CX:CX)+SUMIF(Súmula!$AT:$AT,Resumo!$C11,Súmula!DI:DI)))</f>
        <v>2</v>
      </c>
      <c r="I11" s="73">
        <f>IF(C11="","",(SUMIF(Súmula!$A:$A,Resumo!$C11,Súmula!BG:BG)+SUMIF(Súmula!$J:$J,Resumo!$C11,Súmula!BR:BR)+SUMIF(Súmula!$S:$S,Resumo!$C11,Súmula!CC:CC)+SUMIF(Súmula!$AB:$AB,Resumo!$C11,Súmula!CN:CN)+SUMIF(Súmula!$AK:$AK,Resumo!$C11,Súmula!CY:CY)+SUMIF(Súmula!$AT:$AT,Resumo!$C11,Súmula!DJ:DJ)))</f>
        <v>22</v>
      </c>
      <c r="J11" s="73">
        <f>IF(C11="","",(SUMIF(Súmula!$A:$A,Resumo!$C11,Súmula!BH:BH)+SUMIF(Súmula!$J:$J,Resumo!$C11,Súmula!BS:BS)+SUMIF(Súmula!$S:$S,Resumo!$C11,Súmula!CD:CD)+SUMIF(Súmula!$AB:$AB,Resumo!$C11,Súmula!CO:CO)+SUMIF(Súmula!$AK:$AK,Resumo!$C11,Súmula!CZ:CZ)+SUMIF(Súmula!$AT:$AT,Resumo!$C11,Súmula!DK:DK)))</f>
        <v>23</v>
      </c>
      <c r="K11" s="73">
        <f t="shared" si="2"/>
        <v>-1</v>
      </c>
      <c r="L11" s="73"/>
      <c r="M11" s="1"/>
      <c r="N11" s="73" t="str">
        <f t="shared" si="3"/>
        <v>Vitinho 6/12,</v>
      </c>
      <c r="O11" s="1"/>
      <c r="P11" s="1"/>
      <c r="Q11" s="1"/>
      <c r="R11" s="1"/>
      <c r="S11" s="1"/>
      <c r="T11" s="1"/>
      <c r="U11" s="1"/>
      <c r="V11" s="1"/>
      <c r="W11" s="1"/>
      <c r="X11" s="1"/>
      <c r="Y11" s="1"/>
      <c r="Z11" s="1"/>
    </row>
    <row r="12" spans="1:26" ht="18.75" customHeight="1">
      <c r="A12" s="73">
        <f>Súmula!A30</f>
        <v>5</v>
      </c>
      <c r="B12" s="74">
        <f>IF(C12="","",Súmula!L30)</f>
        <v>2344</v>
      </c>
      <c r="C12" s="75" t="str">
        <f>IF(Súmula!B30="","",Súmula!B30)</f>
        <v>EDNILSON</v>
      </c>
      <c r="D12" s="73">
        <f t="shared" si="0"/>
        <v>6</v>
      </c>
      <c r="E12" s="70">
        <f t="shared" si="1"/>
        <v>4</v>
      </c>
      <c r="F12" s="73">
        <f>IF(C12="","",(SUMIF(Súmula!$A:$A,Resumo!$C12,Súmula!BD:BD)+SUMIF(Súmula!$J:$J,Resumo!$C12,Súmula!BO:BO)+SUMIF(Súmula!$S:$S,Resumo!$C12,Súmula!BZ:BZ)+SUMIF(Súmula!$AB:$AB,Resumo!$C12,Súmula!CK:CK)+SUMIF(Súmula!$AK:$AK,Resumo!$C12,Súmula!CV:CV)+SUMIF(Súmula!$AT:$AT,Resumo!$C12,Súmula!DG:DG)))</f>
        <v>2</v>
      </c>
      <c r="G12" s="73">
        <f>IF(C12="","",(SUMIF(Súmula!$A:$A,Resumo!$C12,Súmula!BE:BE)+SUMIF(Súmula!$J:$J,Resumo!$C12,Súmula!BP:BP)+SUMIF(Súmula!$S:$S,Resumo!$C12,Súmula!CA:CA)+SUMIF(Súmula!$AB:$AB,Resumo!$C12,Súmula!CL:CL)+SUMIF(Súmula!$AK:$AK,Resumo!$C12,Súmula!CW:CW)+SUMIF(Súmula!$AT:$AT,Resumo!$C12,Súmula!DH:DH)))</f>
        <v>0</v>
      </c>
      <c r="H12" s="73">
        <f>IF(C12="","",(SUMIF(Súmula!$A:$A,Resumo!$C12,Súmula!BF:BF)+SUMIF(Súmula!$J:$J,Resumo!$C12,Súmula!BQ:BQ)+SUMIF(Súmula!$S:$S,Resumo!$C12,Súmula!CB:CB)+SUMIF(Súmula!$AB:$AB,Resumo!$C12,Súmula!CM:CM)+SUMIF(Súmula!$AK:$AK,Resumo!$C12,Súmula!CX:CX)+SUMIF(Súmula!$AT:$AT,Resumo!$C12,Súmula!DI:DI)))</f>
        <v>4</v>
      </c>
      <c r="I12" s="73">
        <f>IF(C12="","",(SUMIF(Súmula!$A:$A,Resumo!$C12,Súmula!BG:BG)+SUMIF(Súmula!$J:$J,Resumo!$C12,Súmula!BR:BR)+SUMIF(Súmula!$S:$S,Resumo!$C12,Súmula!CC:CC)+SUMIF(Súmula!$AB:$AB,Resumo!$C12,Súmula!CN:CN)+SUMIF(Súmula!$AK:$AK,Resumo!$C12,Súmula!CY:CY)+SUMIF(Súmula!$AT:$AT,Resumo!$C12,Súmula!DJ:DJ)))</f>
        <v>31</v>
      </c>
      <c r="J12" s="73">
        <f>IF(C12="","",(SUMIF(Súmula!$A:$A,Resumo!$C12,Súmula!BH:BH)+SUMIF(Súmula!$J:$J,Resumo!$C12,Súmula!BS:BS)+SUMIF(Súmula!$S:$S,Resumo!$C12,Súmula!CD:CD)+SUMIF(Súmula!$AB:$AB,Resumo!$C12,Súmula!CO:CO)+SUMIF(Súmula!$AK:$AK,Resumo!$C12,Súmula!CZ:CZ)+SUMIF(Súmula!$AT:$AT,Resumo!$C12,Súmula!DK:DK)))</f>
        <v>30</v>
      </c>
      <c r="K12" s="73">
        <f t="shared" si="2"/>
        <v>1</v>
      </c>
      <c r="L12" s="73"/>
      <c r="M12" s="1"/>
      <c r="N12" s="73" t="str">
        <f t="shared" si="3"/>
        <v>Ednilson 4/12,</v>
      </c>
      <c r="O12" s="1"/>
      <c r="P12" s="1"/>
      <c r="Q12" s="1"/>
      <c r="R12" s="1"/>
      <c r="S12" s="1"/>
      <c r="T12" s="1"/>
      <c r="U12" s="1"/>
      <c r="V12" s="1"/>
      <c r="W12" s="1"/>
      <c r="X12" s="1"/>
      <c r="Y12" s="1"/>
      <c r="Z12" s="1"/>
    </row>
    <row r="13" spans="1:26" ht="18" customHeight="1">
      <c r="A13" s="73">
        <f>Súmula!A31</f>
        <v>6</v>
      </c>
      <c r="B13" s="74">
        <f>IF(C13="","",Súmula!L31)</f>
        <v>2342</v>
      </c>
      <c r="C13" s="75" t="str">
        <f>IF(Súmula!B31="","",Súmula!B31)</f>
        <v>VICTOR</v>
      </c>
      <c r="D13" s="73">
        <f t="shared" si="0"/>
        <v>6</v>
      </c>
      <c r="E13" s="70">
        <f t="shared" si="1"/>
        <v>9</v>
      </c>
      <c r="F13" s="73">
        <f>IF(C13="","",(SUMIF(Súmula!$A:$A,Resumo!$C13,Súmula!BD:BD)+SUMIF(Súmula!$J:$J,Resumo!$C13,Súmula!BO:BO)+SUMIF(Súmula!$S:$S,Resumo!$C13,Súmula!BZ:BZ)+SUMIF(Súmula!$AB:$AB,Resumo!$C13,Súmula!CK:CK)+SUMIF(Súmula!$AK:$AK,Resumo!$C13,Súmula!CV:CV)+SUMIF(Súmula!$AT:$AT,Resumo!$C13,Súmula!DG:DG)))</f>
        <v>3</v>
      </c>
      <c r="G13" s="73">
        <f>IF(C13="","",(SUMIF(Súmula!$A:$A,Resumo!$C13,Súmula!BE:BE)+SUMIF(Súmula!$J:$J,Resumo!$C13,Súmula!BP:BP)+SUMIF(Súmula!$S:$S,Resumo!$C13,Súmula!CA:CA)+SUMIF(Súmula!$AB:$AB,Resumo!$C13,Súmula!CL:CL)+SUMIF(Súmula!$AK:$AK,Resumo!$C13,Súmula!CW:CW)+SUMIF(Súmula!$AT:$AT,Resumo!$C13,Súmula!DH:DH)))</f>
        <v>3</v>
      </c>
      <c r="H13" s="73">
        <f>IF(C13="","",(SUMIF(Súmula!$A:$A,Resumo!$C13,Súmula!BF:BF)+SUMIF(Súmula!$J:$J,Resumo!$C13,Súmula!BQ:BQ)+SUMIF(Súmula!$S:$S,Resumo!$C13,Súmula!CB:CB)+SUMIF(Súmula!$AB:$AB,Resumo!$C13,Súmula!CM:CM)+SUMIF(Súmula!$AK:$AK,Resumo!$C13,Súmula!CX:CX)+SUMIF(Súmula!$AT:$AT,Resumo!$C13,Súmula!DI:DI)))</f>
        <v>0</v>
      </c>
      <c r="I13" s="73">
        <f>IF(C13="","",(SUMIF(Súmula!$A:$A,Resumo!$C13,Súmula!BG:BG)+SUMIF(Súmula!$J:$J,Resumo!$C13,Súmula!BR:BR)+SUMIF(Súmula!$S:$S,Resumo!$C13,Súmula!CC:CC)+SUMIF(Súmula!$AB:$AB,Resumo!$C13,Súmula!CN:CN)+SUMIF(Súmula!$AK:$AK,Resumo!$C13,Súmula!CY:CY)+SUMIF(Súmula!$AT:$AT,Resumo!$C13,Súmula!DJ:DJ)))</f>
        <v>32</v>
      </c>
      <c r="J13" s="73">
        <f>IF(C13="","",(SUMIF(Súmula!$A:$A,Resumo!$C13,Súmula!BH:BH)+SUMIF(Súmula!$J:$J,Resumo!$C13,Súmula!BS:BS)+SUMIF(Súmula!$S:$S,Resumo!$C13,Súmula!CD:CD)+SUMIF(Súmula!$AB:$AB,Resumo!$C13,Súmula!CO:CO)+SUMIF(Súmula!$AK:$AK,Resumo!$C13,Súmula!CZ:CZ)+SUMIF(Súmula!$AT:$AT,Resumo!$C13,Súmula!DK:DK)))</f>
        <v>26</v>
      </c>
      <c r="K13" s="73">
        <f t="shared" si="2"/>
        <v>6</v>
      </c>
      <c r="L13" s="73"/>
      <c r="M13" s="1"/>
      <c r="N13" s="73" t="str">
        <f t="shared" si="3"/>
        <v>Victor 9/12,</v>
      </c>
      <c r="O13" s="1"/>
      <c r="P13" s="1"/>
      <c r="Q13" s="1"/>
      <c r="R13" s="1"/>
      <c r="S13" s="1"/>
      <c r="T13" s="1"/>
      <c r="U13" s="1"/>
      <c r="V13" s="1"/>
      <c r="W13" s="1"/>
      <c r="X13" s="1"/>
      <c r="Y13" s="1"/>
      <c r="Z13" s="1"/>
    </row>
    <row r="14" spans="1:26" ht="18.75" customHeight="1">
      <c r="A14" s="73" t="str">
        <f>Súmula!A32</f>
        <v>R1</v>
      </c>
      <c r="B14" s="74">
        <f>IF(C14="","",Súmula!L32)</f>
        <v>1510</v>
      </c>
      <c r="C14" s="75" t="str">
        <f>IF(Súmula!B32="","",Súmula!B32)</f>
        <v>THIAGO MACHADO</v>
      </c>
      <c r="D14" s="73">
        <f t="shared" si="0"/>
        <v>0</v>
      </c>
      <c r="E14" s="70">
        <f t="shared" si="1"/>
        <v>0</v>
      </c>
      <c r="F14" s="73">
        <f>IF(C14="","",(SUMIF(Súmula!$A:$A,Resumo!$C14,Súmula!BD:BD)+SUMIF(Súmula!$J:$J,Resumo!$C14,Súmula!BO:BO)+SUMIF(Súmula!$S:$S,Resumo!$C14,Súmula!BZ:BZ)+SUMIF(Súmula!$AB:$AB,Resumo!$C14,Súmula!CK:CK)+SUMIF(Súmula!$AK:$AK,Resumo!$C14,Súmula!CV:CV)+SUMIF(Súmula!$AT:$AT,Resumo!$C14,Súmula!DG:DG)))</f>
        <v>0</v>
      </c>
      <c r="G14" s="73">
        <f>IF(C14="","",(SUMIF(Súmula!$A:$A,Resumo!$C14,Súmula!BE:BE)+SUMIF(Súmula!$J:$J,Resumo!$C14,Súmula!BP:BP)+SUMIF(Súmula!$S:$S,Resumo!$C14,Súmula!CA:CA)+SUMIF(Súmula!$AB:$AB,Resumo!$C14,Súmula!CL:CL)+SUMIF(Súmula!$AK:$AK,Resumo!$C14,Súmula!CW:CW)+SUMIF(Súmula!$AT:$AT,Resumo!$C14,Súmula!DH:DH)))</f>
        <v>0</v>
      </c>
      <c r="H14" s="73">
        <f>IF(C14="","",(SUMIF(Súmula!$A:$A,Resumo!$C14,Súmula!BF:BF)+SUMIF(Súmula!$J:$J,Resumo!$C14,Súmula!BQ:BQ)+SUMIF(Súmula!$S:$S,Resumo!$C14,Súmula!CB:CB)+SUMIF(Súmula!$AB:$AB,Resumo!$C14,Súmula!CM:CM)+SUMIF(Súmula!$AK:$AK,Resumo!$C14,Súmula!CX:CX)+SUMIF(Súmula!$AT:$AT,Resumo!$C14,Súmula!DI:DI)))</f>
        <v>0</v>
      </c>
      <c r="I14" s="73">
        <f>IF(C14="","",(SUMIF(Súmula!$A:$A,Resumo!$C14,Súmula!BG:BG)+SUMIF(Súmula!$J:$J,Resumo!$C14,Súmula!BR:BR)+SUMIF(Súmula!$S:$S,Resumo!$C14,Súmula!CC:CC)+SUMIF(Súmula!$AB:$AB,Resumo!$C14,Súmula!CN:CN)+SUMIF(Súmula!$AK:$AK,Resumo!$C14,Súmula!CY:CY)+SUMIF(Súmula!$AT:$AT,Resumo!$C14,Súmula!DJ:DJ)))</f>
        <v>0</v>
      </c>
      <c r="J14" s="73">
        <f>IF(C14="","",(SUMIF(Súmula!$A:$A,Resumo!$C14,Súmula!BH:BH)+SUMIF(Súmula!$J:$J,Resumo!$C14,Súmula!BS:BS)+SUMIF(Súmula!$S:$S,Resumo!$C14,Súmula!CD:CD)+SUMIF(Súmula!$AB:$AB,Resumo!$C14,Súmula!CO:CO)+SUMIF(Súmula!$AK:$AK,Resumo!$C14,Súmula!CZ:CZ)+SUMIF(Súmula!$AT:$AT,Resumo!$C14,Súmula!DK:DK)))</f>
        <v>0</v>
      </c>
      <c r="K14" s="73">
        <f t="shared" si="2"/>
        <v>0</v>
      </c>
      <c r="L14" s="73"/>
      <c r="M14" s="1"/>
      <c r="N14" s="73" t="str">
        <f t="shared" si="3"/>
        <v>Thiago Machado 0/0</v>
      </c>
      <c r="O14" s="1"/>
      <c r="P14" s="1"/>
      <c r="Q14" s="1"/>
      <c r="R14" s="1"/>
      <c r="S14" s="1"/>
      <c r="T14" s="1"/>
      <c r="U14" s="1"/>
      <c r="V14" s="1"/>
      <c r="W14" s="1"/>
      <c r="X14" s="1"/>
      <c r="Y14" s="1"/>
      <c r="Z14" s="1"/>
    </row>
    <row r="15" spans="1:26" ht="18.75" customHeight="1">
      <c r="A15" s="73" t="str">
        <f>Súmula!A33</f>
        <v>R2</v>
      </c>
      <c r="B15" s="74" t="str">
        <f>IF(C15="","",Súmula!L33)</f>
        <v/>
      </c>
      <c r="C15" s="75" t="str">
        <f>IF(Súmula!B33="","",Súmula!B33)</f>
        <v/>
      </c>
      <c r="D15" s="73" t="str">
        <f t="shared" si="0"/>
        <v/>
      </c>
      <c r="E15" s="70" t="str">
        <f t="shared" si="1"/>
        <v/>
      </c>
      <c r="F15" s="73" t="str">
        <f>IF(C15="","",(SUMIF(Súmula!$A:$A,Resumo!$C15,Súmula!BD:BD)+SUMIF(Súmula!$J:$J,Resumo!$C15,Súmula!BO:BO)+SUMIF(Súmula!$S:$S,Resumo!$C15,Súmula!BZ:BZ)+SUMIF(Súmula!$AB:$AB,Resumo!$C15,Súmula!CK:CK)+SUMIF(Súmula!$AK:$AK,Resumo!$C15,Súmula!CV:CV)+SUMIF(Súmula!$AT:$AT,Resumo!$C15,Súmula!DG:DG)))</f>
        <v/>
      </c>
      <c r="G15" s="73" t="str">
        <f>IF(C15="","",(SUMIF(Súmula!$A:$A,Resumo!$C15,Súmula!BE:BE)+SUMIF(Súmula!$J:$J,Resumo!$C15,Súmula!BP:BP)+SUMIF(Súmula!$S:$S,Resumo!$C15,Súmula!CA:CA)+SUMIF(Súmula!$AB:$AB,Resumo!$C15,Súmula!CL:CL)+SUMIF(Súmula!$AK:$AK,Resumo!$C15,Súmula!CW:CW)+SUMIF(Súmula!$AT:$AT,Resumo!$C15,Súmula!DH:DH)))</f>
        <v/>
      </c>
      <c r="H15" s="73" t="str">
        <f>IF(C15="","",(SUMIF(Súmula!$A:$A,Resumo!$C15,Súmula!BF:BF)+SUMIF(Súmula!$J:$J,Resumo!$C15,Súmula!BQ:BQ)+SUMIF(Súmula!$S:$S,Resumo!$C15,Súmula!CB:CB)+SUMIF(Súmula!$AB:$AB,Resumo!$C15,Súmula!CM:CM)+SUMIF(Súmula!$AK:$AK,Resumo!$C15,Súmula!CX:CX)+SUMIF(Súmula!$AT:$AT,Resumo!$C15,Súmula!DI:DI)))</f>
        <v/>
      </c>
      <c r="I15" s="73" t="str">
        <f>IF(C15="","",(SUMIF(Súmula!$A:$A,Resumo!$C15,Súmula!BG:BG)+SUMIF(Súmula!$J:$J,Resumo!$C15,Súmula!BR:BR)+SUMIF(Súmula!$S:$S,Resumo!$C15,Súmula!CC:CC)+SUMIF(Súmula!$AB:$AB,Resumo!$C15,Súmula!CN:CN)+SUMIF(Súmula!$AK:$AK,Resumo!$C15,Súmula!CY:CY)+SUMIF(Súmula!$AT:$AT,Resumo!$C15,Súmula!DJ:DJ)))</f>
        <v/>
      </c>
      <c r="J15" s="73" t="str">
        <f>IF(C15="","",(SUMIF(Súmula!$A:$A,Resumo!$C15,Súmula!BH:BH)+SUMIF(Súmula!$J:$J,Resumo!$C15,Súmula!BS:BS)+SUMIF(Súmula!$S:$S,Resumo!$C15,Súmula!CD:CD)+SUMIF(Súmula!$AB:$AB,Resumo!$C15,Súmula!CO:CO)+SUMIF(Súmula!$AK:$AK,Resumo!$C15,Súmula!CZ:CZ)+SUMIF(Súmula!$AT:$AT,Resumo!$C15,Súmula!DK:DK)))</f>
        <v/>
      </c>
      <c r="K15" s="73" t="str">
        <f t="shared" si="2"/>
        <v/>
      </c>
      <c r="L15" s="73"/>
      <c r="M15" s="1"/>
      <c r="N15" s="73" t="str">
        <f t="shared" si="3"/>
        <v/>
      </c>
      <c r="O15" s="1"/>
      <c r="P15" s="1"/>
      <c r="Q15" s="1"/>
      <c r="R15" s="1"/>
      <c r="S15" s="1"/>
      <c r="T15" s="1"/>
      <c r="U15" s="1"/>
      <c r="V15" s="1"/>
      <c r="W15" s="1"/>
      <c r="X15" s="1"/>
      <c r="Y15" s="1"/>
      <c r="Z15" s="1"/>
    </row>
    <row r="16" spans="1:26" ht="18.75" customHeight="1">
      <c r="A16" s="73" t="str">
        <f>Súmula!A34</f>
        <v>R3</v>
      </c>
      <c r="B16" s="74" t="str">
        <f>IF(C16="","",Súmula!L34)</f>
        <v/>
      </c>
      <c r="C16" s="75" t="str">
        <f>IF(Súmula!B34="","",Súmula!B34)</f>
        <v/>
      </c>
      <c r="D16" s="73" t="str">
        <f t="shared" si="0"/>
        <v/>
      </c>
      <c r="E16" s="70" t="str">
        <f t="shared" si="1"/>
        <v/>
      </c>
      <c r="F16" s="73" t="str">
        <f>IF(C16="","",(SUMIF(Súmula!$A:$A,Resumo!$C16,Súmula!BD:BD)+SUMIF(Súmula!$J:$J,Resumo!$C16,Súmula!BO:BO)+SUMIF(Súmula!$S:$S,Resumo!$C16,Súmula!BZ:BZ)+SUMIF(Súmula!$AB:$AB,Resumo!$C16,Súmula!CK:CK)+SUMIF(Súmula!$AK:$AK,Resumo!$C16,Súmula!CV:CV)+SUMIF(Súmula!$AT:$AT,Resumo!$C16,Súmula!DG:DG)))</f>
        <v/>
      </c>
      <c r="G16" s="73" t="str">
        <f>IF(C16="","",(SUMIF(Súmula!$A:$A,Resumo!$C16,Súmula!BE:BE)+SUMIF(Súmula!$J:$J,Resumo!$C16,Súmula!BP:BP)+SUMIF(Súmula!$S:$S,Resumo!$C16,Súmula!CA:CA)+SUMIF(Súmula!$AB:$AB,Resumo!$C16,Súmula!CL:CL)+SUMIF(Súmula!$AK:$AK,Resumo!$C16,Súmula!CW:CW)+SUMIF(Súmula!$AT:$AT,Resumo!$C16,Súmula!DH:DH)))</f>
        <v/>
      </c>
      <c r="H16" s="73" t="str">
        <f>IF(C16="","",(SUMIF(Súmula!$A:$A,Resumo!$C16,Súmula!BF:BF)+SUMIF(Súmula!$J:$J,Resumo!$C16,Súmula!BQ:BQ)+SUMIF(Súmula!$S:$S,Resumo!$C16,Súmula!CB:CB)+SUMIF(Súmula!$AB:$AB,Resumo!$C16,Súmula!CM:CM)+SUMIF(Súmula!$AK:$AK,Resumo!$C16,Súmula!CX:CX)+SUMIF(Súmula!$AT:$AT,Resumo!$C16,Súmula!DI:DI)))</f>
        <v/>
      </c>
      <c r="I16" s="73" t="str">
        <f>IF(C16="","",(SUMIF(Súmula!$A:$A,Resumo!$C16,Súmula!BG:BG)+SUMIF(Súmula!$J:$J,Resumo!$C16,Súmula!BR:BR)+SUMIF(Súmula!$S:$S,Resumo!$C16,Súmula!CC:CC)+SUMIF(Súmula!$AB:$AB,Resumo!$C16,Súmula!CN:CN)+SUMIF(Súmula!$AK:$AK,Resumo!$C16,Súmula!CY:CY)+SUMIF(Súmula!$AT:$AT,Resumo!$C16,Súmula!DJ:DJ)))</f>
        <v/>
      </c>
      <c r="J16" s="73" t="str">
        <f>IF(C16="","",(SUMIF(Súmula!$A:$A,Resumo!$C16,Súmula!BH:BH)+SUMIF(Súmula!$J:$J,Resumo!$C16,Súmula!BS:BS)+SUMIF(Súmula!$S:$S,Resumo!$C16,Súmula!CD:CD)+SUMIF(Súmula!$AB:$AB,Resumo!$C16,Súmula!CO:CO)+SUMIF(Súmula!$AK:$AK,Resumo!$C16,Súmula!CZ:CZ)+SUMIF(Súmula!$AT:$AT,Resumo!$C16,Súmula!DK:DK)))</f>
        <v/>
      </c>
      <c r="K16" s="73" t="str">
        <f t="shared" si="2"/>
        <v/>
      </c>
      <c r="L16" s="73"/>
      <c r="M16" s="1"/>
      <c r="N16" s="73" t="str">
        <f t="shared" si="3"/>
        <v/>
      </c>
      <c r="O16" s="1"/>
      <c r="P16" s="1"/>
      <c r="Q16" s="1"/>
      <c r="R16" s="1"/>
      <c r="S16" s="1"/>
      <c r="T16" s="1"/>
      <c r="U16" s="1"/>
      <c r="V16" s="1"/>
      <c r="W16" s="1"/>
      <c r="X16" s="1"/>
      <c r="Y16" s="1"/>
      <c r="Z16" s="1"/>
    </row>
    <row r="17" spans="1:26" ht="18.75" customHeight="1">
      <c r="A17" s="73" t="str">
        <f>Súmula!A35</f>
        <v>R4</v>
      </c>
      <c r="B17" s="74" t="str">
        <f>IF(C17="","",Súmula!L35)</f>
        <v/>
      </c>
      <c r="C17" s="75" t="str">
        <f>IF(Súmula!B35="","",Súmula!B35)</f>
        <v/>
      </c>
      <c r="D17" s="73" t="str">
        <f t="shared" si="0"/>
        <v/>
      </c>
      <c r="E17" s="70" t="str">
        <f t="shared" si="1"/>
        <v/>
      </c>
      <c r="F17" s="73" t="str">
        <f>IF(C17="","",(SUMIF(Súmula!$A:$A,Resumo!$C17,Súmula!BD:BD)+SUMIF(Súmula!$J:$J,Resumo!$C17,Súmula!BO:BO)+SUMIF(Súmula!$S:$S,Resumo!$C17,Súmula!BZ:BZ)+SUMIF(Súmula!$AB:$AB,Resumo!$C17,Súmula!CK:CK)+SUMIF(Súmula!$AK:$AK,Resumo!$C17,Súmula!CV:CV)+SUMIF(Súmula!$AT:$AT,Resumo!$C17,Súmula!DG:DG)))</f>
        <v/>
      </c>
      <c r="G17" s="73" t="str">
        <f>IF(C17="","",(SUMIF(Súmula!$A:$A,Resumo!$C17,Súmula!BE:BE)+SUMIF(Súmula!$J:$J,Resumo!$C17,Súmula!BP:BP)+SUMIF(Súmula!$S:$S,Resumo!$C17,Súmula!CA:CA)+SUMIF(Súmula!$AB:$AB,Resumo!$C17,Súmula!CL:CL)+SUMIF(Súmula!$AK:$AK,Resumo!$C17,Súmula!CW:CW)+SUMIF(Súmula!$AT:$AT,Resumo!$C17,Súmula!DH:DH)))</f>
        <v/>
      </c>
      <c r="H17" s="73" t="str">
        <f>IF(C17="","",(SUMIF(Súmula!$A:$A,Resumo!$C17,Súmula!BF:BF)+SUMIF(Súmula!$J:$J,Resumo!$C17,Súmula!BQ:BQ)+SUMIF(Súmula!$S:$S,Resumo!$C17,Súmula!CB:CB)+SUMIF(Súmula!$AB:$AB,Resumo!$C17,Súmula!CM:CM)+SUMIF(Súmula!$AK:$AK,Resumo!$C17,Súmula!CX:CX)+SUMIF(Súmula!$AT:$AT,Resumo!$C17,Súmula!DI:DI)))</f>
        <v/>
      </c>
      <c r="I17" s="73" t="str">
        <f>IF(C17="","",(SUMIF(Súmula!$A:$A,Resumo!$C17,Súmula!BG:BG)+SUMIF(Súmula!$J:$J,Resumo!$C17,Súmula!BR:BR)+SUMIF(Súmula!$S:$S,Resumo!$C17,Súmula!CC:CC)+SUMIF(Súmula!$AB:$AB,Resumo!$C17,Súmula!CN:CN)+SUMIF(Súmula!$AK:$AK,Resumo!$C17,Súmula!CY:CY)+SUMIF(Súmula!$AT:$AT,Resumo!$C17,Súmula!DJ:DJ)))</f>
        <v/>
      </c>
      <c r="J17" s="73" t="str">
        <f>IF(C17="","",(SUMIF(Súmula!$A:$A,Resumo!$C17,Súmula!BH:BH)+SUMIF(Súmula!$J:$J,Resumo!$C17,Súmula!BS:BS)+SUMIF(Súmula!$S:$S,Resumo!$C17,Súmula!CD:CD)+SUMIF(Súmula!$AB:$AB,Resumo!$C17,Súmula!CO:CO)+SUMIF(Súmula!$AK:$AK,Resumo!$C17,Súmula!CZ:CZ)+SUMIF(Súmula!$AT:$AT,Resumo!$C17,Súmula!DK:DK)))</f>
        <v/>
      </c>
      <c r="K17" s="73" t="str">
        <f t="shared" si="2"/>
        <v/>
      </c>
      <c r="L17" s="73"/>
      <c r="M17" s="1"/>
      <c r="N17" s="73" t="str">
        <f t="shared" si="3"/>
        <v/>
      </c>
      <c r="O17" s="1"/>
      <c r="P17" s="1"/>
      <c r="Q17" s="1"/>
      <c r="R17" s="1"/>
      <c r="S17" s="1"/>
      <c r="T17" s="1"/>
      <c r="U17" s="1"/>
      <c r="V17" s="1"/>
      <c r="W17" s="1"/>
      <c r="X17" s="1"/>
      <c r="Y17" s="1"/>
      <c r="Z17" s="1"/>
    </row>
    <row r="18" spans="1:26" ht="18.75" customHeight="1">
      <c r="A18" s="73" t="str">
        <f>Súmula!A36</f>
        <v>R5</v>
      </c>
      <c r="B18" s="74" t="str">
        <f>IF(C18="","",Súmula!L36)</f>
        <v/>
      </c>
      <c r="C18" s="75" t="str">
        <f>IF(Súmula!B36="","",Súmula!B36)</f>
        <v/>
      </c>
      <c r="D18" s="73" t="str">
        <f t="shared" si="0"/>
        <v/>
      </c>
      <c r="E18" s="70" t="str">
        <f t="shared" si="1"/>
        <v/>
      </c>
      <c r="F18" s="73" t="str">
        <f>IF(C18="","",(SUMIF(Súmula!$A:$A,Resumo!$C18,Súmula!BD:BD)+SUMIF(Súmula!$J:$J,Resumo!$C18,Súmula!BO:BO)+SUMIF(Súmula!$S:$S,Resumo!$C18,Súmula!BZ:BZ)+SUMIF(Súmula!$AB:$AB,Resumo!$C18,Súmula!CK:CK)+SUMIF(Súmula!$AK:$AK,Resumo!$C18,Súmula!CV:CV)+SUMIF(Súmula!$AT:$AT,Resumo!$C18,Súmula!DG:DG)))</f>
        <v/>
      </c>
      <c r="G18" s="73" t="str">
        <f>IF(C18="","",(SUMIF(Súmula!$A:$A,Resumo!$C18,Súmula!BE:BE)+SUMIF(Súmula!$J:$J,Resumo!$C18,Súmula!BP:BP)+SUMIF(Súmula!$S:$S,Resumo!$C18,Súmula!CA:CA)+SUMIF(Súmula!$AB:$AB,Resumo!$C18,Súmula!CL:CL)+SUMIF(Súmula!$AK:$AK,Resumo!$C18,Súmula!CW:CW)+SUMIF(Súmula!$AT:$AT,Resumo!$C18,Súmula!DH:DH)))</f>
        <v/>
      </c>
      <c r="H18" s="73" t="str">
        <f>IF(C18="","",(SUMIF(Súmula!$A:$A,Resumo!$C18,Súmula!BF:BF)+SUMIF(Súmula!$J:$J,Resumo!$C18,Súmula!BQ:BQ)+SUMIF(Súmula!$S:$S,Resumo!$C18,Súmula!CB:CB)+SUMIF(Súmula!$AB:$AB,Resumo!$C18,Súmula!CM:CM)+SUMIF(Súmula!$AK:$AK,Resumo!$C18,Súmula!CX:CX)+SUMIF(Súmula!$AT:$AT,Resumo!$C18,Súmula!DI:DI)))</f>
        <v/>
      </c>
      <c r="I18" s="73" t="str">
        <f>IF(C18="","",(SUMIF(Súmula!$A:$A,Resumo!$C18,Súmula!BG:BG)+SUMIF(Súmula!$J:$J,Resumo!$C18,Súmula!BR:BR)+SUMIF(Súmula!$S:$S,Resumo!$C18,Súmula!CC:CC)+SUMIF(Súmula!$AB:$AB,Resumo!$C18,Súmula!CN:CN)+SUMIF(Súmula!$AK:$AK,Resumo!$C18,Súmula!CY:CY)+SUMIF(Súmula!$AT:$AT,Resumo!$C18,Súmula!DJ:DJ)))</f>
        <v/>
      </c>
      <c r="J18" s="73" t="str">
        <f>IF(C18="","",(SUMIF(Súmula!$A:$A,Resumo!$C18,Súmula!BH:BH)+SUMIF(Súmula!$J:$J,Resumo!$C18,Súmula!BS:BS)+SUMIF(Súmula!$S:$S,Resumo!$C18,Súmula!CD:CD)+SUMIF(Súmula!$AB:$AB,Resumo!$C18,Súmula!CO:CO)+SUMIF(Súmula!$AK:$AK,Resumo!$C18,Súmula!CZ:CZ)+SUMIF(Súmula!$AT:$AT,Resumo!$C18,Súmula!DK:DK)))</f>
        <v/>
      </c>
      <c r="K18" s="73" t="str">
        <f t="shared" si="2"/>
        <v/>
      </c>
      <c r="L18" s="73"/>
      <c r="M18" s="1"/>
      <c r="N18" s="73" t="str">
        <f t="shared" si="3"/>
        <v/>
      </c>
      <c r="O18" s="1"/>
      <c r="P18" s="1"/>
      <c r="Q18" s="1"/>
      <c r="R18" s="1"/>
      <c r="S18" s="1"/>
      <c r="T18" s="1"/>
      <c r="U18" s="1"/>
      <c r="V18" s="1"/>
      <c r="W18" s="1"/>
      <c r="X18" s="1"/>
      <c r="Y18" s="1"/>
      <c r="Z18" s="1"/>
    </row>
    <row r="19" spans="1:26" ht="18.75" customHeight="1">
      <c r="A19" s="73" t="str">
        <f>Súmula!A37</f>
        <v>R6</v>
      </c>
      <c r="B19" s="74" t="str">
        <f>IF(C19="","",Súmula!L37)</f>
        <v/>
      </c>
      <c r="C19" s="75" t="str">
        <f>IF(Súmula!B37="","",Súmula!B37)</f>
        <v/>
      </c>
      <c r="D19" s="73" t="str">
        <f t="shared" si="0"/>
        <v/>
      </c>
      <c r="E19" s="70" t="str">
        <f t="shared" si="1"/>
        <v/>
      </c>
      <c r="F19" s="73" t="str">
        <f>IF(C19="","",(SUMIF(Súmula!$A:$A,Resumo!$C19,Súmula!BD:BD)+SUMIF(Súmula!$J:$J,Resumo!$C19,Súmula!BO:BO)+SUMIF(Súmula!$S:$S,Resumo!$C19,Súmula!BZ:BZ)+SUMIF(Súmula!$AB:$AB,Resumo!$C19,Súmula!CK:CK)+SUMIF(Súmula!$AK:$AK,Resumo!$C19,Súmula!CV:CV)+SUMIF(Súmula!$AT:$AT,Resumo!$C19,Súmula!DG:DG)))</f>
        <v/>
      </c>
      <c r="G19" s="73" t="str">
        <f>IF(C19="","",(SUMIF(Súmula!$A:$A,Resumo!$C19,Súmula!BE:BE)+SUMIF(Súmula!$J:$J,Resumo!$C19,Súmula!BP:BP)+SUMIF(Súmula!$S:$S,Resumo!$C19,Súmula!CA:CA)+SUMIF(Súmula!$AB:$AB,Resumo!$C19,Súmula!CL:CL)+SUMIF(Súmula!$AK:$AK,Resumo!$C19,Súmula!CW:CW)+SUMIF(Súmula!$AT:$AT,Resumo!$C19,Súmula!DH:DH)))</f>
        <v/>
      </c>
      <c r="H19" s="73" t="str">
        <f>IF(C19="","",(SUMIF(Súmula!$A:$A,Resumo!$C19,Súmula!BF:BF)+SUMIF(Súmula!$J:$J,Resumo!$C19,Súmula!BQ:BQ)+SUMIF(Súmula!$S:$S,Resumo!$C19,Súmula!CB:CB)+SUMIF(Súmula!$AB:$AB,Resumo!$C19,Súmula!CM:CM)+SUMIF(Súmula!$AK:$AK,Resumo!$C19,Súmula!CX:CX)+SUMIF(Súmula!$AT:$AT,Resumo!$C19,Súmula!DI:DI)))</f>
        <v/>
      </c>
      <c r="I19" s="73" t="str">
        <f>IF(C19="","",(SUMIF(Súmula!$A:$A,Resumo!$C19,Súmula!BG:BG)+SUMIF(Súmula!$J:$J,Resumo!$C19,Súmula!BR:BR)+SUMIF(Súmula!$S:$S,Resumo!$C19,Súmula!CC:CC)+SUMIF(Súmula!$AB:$AB,Resumo!$C19,Súmula!CN:CN)+SUMIF(Súmula!$AK:$AK,Resumo!$C19,Súmula!CY:CY)+SUMIF(Súmula!$AT:$AT,Resumo!$C19,Súmula!DJ:DJ)))</f>
        <v/>
      </c>
      <c r="J19" s="73" t="str">
        <f>IF(C19="","",(SUMIF(Súmula!$A:$A,Resumo!$C19,Súmula!BH:BH)+SUMIF(Súmula!$J:$J,Resumo!$C19,Súmula!BS:BS)+SUMIF(Súmula!$S:$S,Resumo!$C19,Súmula!CD:CD)+SUMIF(Súmula!$AB:$AB,Resumo!$C19,Súmula!CO:CO)+SUMIF(Súmula!$AK:$AK,Resumo!$C19,Súmula!CZ:CZ)+SUMIF(Súmula!$AT:$AT,Resumo!$C19,Súmula!DK:DK)))</f>
        <v/>
      </c>
      <c r="K19" s="73" t="str">
        <f t="shared" si="2"/>
        <v/>
      </c>
      <c r="L19" s="73"/>
      <c r="M19" s="1"/>
      <c r="N19" s="73" t="str">
        <f t="shared" si="3"/>
        <v/>
      </c>
      <c r="O19" s="1"/>
      <c r="P19" s="1"/>
      <c r="Q19" s="1"/>
      <c r="R19" s="1"/>
      <c r="S19" s="1"/>
      <c r="T19" s="1"/>
      <c r="U19" s="1"/>
      <c r="V19" s="1"/>
      <c r="W19" s="1"/>
      <c r="X19" s="1"/>
      <c r="Y19" s="1"/>
      <c r="Z19" s="1"/>
    </row>
    <row r="20" spans="1:26" ht="18.75" customHeight="1" outlineLevel="1">
      <c r="A20" s="73" t="str">
        <f>Súmula!A38</f>
        <v>R7</v>
      </c>
      <c r="B20" s="74" t="str">
        <f>IF(C20="","",Súmula!L38)</f>
        <v/>
      </c>
      <c r="C20" s="75" t="str">
        <f>IF(Súmula!B38="","",Súmula!B38)</f>
        <v/>
      </c>
      <c r="D20" s="73" t="str">
        <f t="shared" si="0"/>
        <v/>
      </c>
      <c r="E20" s="70" t="str">
        <f t="shared" si="1"/>
        <v/>
      </c>
      <c r="F20" s="73" t="str">
        <f>IF(C20="","",(SUMIF(Súmula!$A:$A,Resumo!$C20,Súmula!BD:BD)+SUMIF(Súmula!$J:$J,Resumo!$C20,Súmula!BO:BO)+SUMIF(Súmula!$S:$S,Resumo!$C20,Súmula!BZ:BZ)+SUMIF(Súmula!$AB:$AB,Resumo!$C20,Súmula!CK:CK)+SUMIF(Súmula!$AK:$AK,Resumo!$C20,Súmula!CV:CV)+SUMIF(Súmula!$AT:$AT,Resumo!$C20,Súmula!DG:DG)))</f>
        <v/>
      </c>
      <c r="G20" s="73" t="str">
        <f>IF(C20="","",(SUMIF(Súmula!$A:$A,Resumo!$C20,Súmula!BE:BE)+SUMIF(Súmula!$J:$J,Resumo!$C20,Súmula!BP:BP)+SUMIF(Súmula!$S:$S,Resumo!$C20,Súmula!CA:CA)+SUMIF(Súmula!$AB:$AB,Resumo!$C20,Súmula!CL:CL)+SUMIF(Súmula!$AK:$AK,Resumo!$C20,Súmula!CW:CW)+SUMIF(Súmula!$AT:$AT,Resumo!$C20,Súmula!DH:DH)))</f>
        <v/>
      </c>
      <c r="H20" s="73" t="str">
        <f>IF(C20="","",(SUMIF(Súmula!$A:$A,Resumo!$C20,Súmula!BF:BF)+SUMIF(Súmula!$J:$J,Resumo!$C20,Súmula!BQ:BQ)+SUMIF(Súmula!$S:$S,Resumo!$C20,Súmula!CB:CB)+SUMIF(Súmula!$AB:$AB,Resumo!$C20,Súmula!CM:CM)+SUMIF(Súmula!$AK:$AK,Resumo!$C20,Súmula!CX:CX)+SUMIF(Súmula!$AT:$AT,Resumo!$C20,Súmula!DI:DI)))</f>
        <v/>
      </c>
      <c r="I20" s="73" t="str">
        <f>IF(C20="","",(SUMIF(Súmula!$A:$A,Resumo!$C20,Súmula!BG:BG)+SUMIF(Súmula!$J:$J,Resumo!$C20,Súmula!BR:BR)+SUMIF(Súmula!$S:$S,Resumo!$C20,Súmula!CC:CC)+SUMIF(Súmula!$AB:$AB,Resumo!$C20,Súmula!CN:CN)+SUMIF(Súmula!$AK:$AK,Resumo!$C20,Súmula!CY:CY)+SUMIF(Súmula!$AT:$AT,Resumo!$C20,Súmula!DJ:DJ)))</f>
        <v/>
      </c>
      <c r="J20" s="73" t="str">
        <f>IF(C20="","",(SUMIF(Súmula!$A:$A,Resumo!$C20,Súmula!BH:BH)+SUMIF(Súmula!$J:$J,Resumo!$C20,Súmula!BS:BS)+SUMIF(Súmula!$S:$S,Resumo!$C20,Súmula!CD:CD)+SUMIF(Súmula!$AB:$AB,Resumo!$C20,Súmula!CO:CO)+SUMIF(Súmula!$AK:$AK,Resumo!$C20,Súmula!CZ:CZ)+SUMIF(Súmula!$AT:$AT,Resumo!$C20,Súmula!DK:DK)))</f>
        <v/>
      </c>
      <c r="K20" s="73" t="str">
        <f t="shared" si="2"/>
        <v/>
      </c>
      <c r="L20" s="73"/>
      <c r="M20" s="1"/>
      <c r="N20" s="73" t="str">
        <f t="shared" si="3"/>
        <v/>
      </c>
      <c r="O20" s="1"/>
      <c r="P20" s="1"/>
      <c r="Q20" s="1"/>
      <c r="R20" s="1"/>
      <c r="S20" s="1"/>
      <c r="T20" s="1"/>
      <c r="U20" s="1"/>
      <c r="V20" s="1"/>
      <c r="W20" s="1"/>
      <c r="X20" s="1"/>
      <c r="Y20" s="1"/>
      <c r="Z20" s="1"/>
    </row>
    <row r="21" spans="1:26" ht="18.75" customHeight="1" outlineLevel="1">
      <c r="A21" s="73" t="str">
        <f>Súmula!A39</f>
        <v>R8</v>
      </c>
      <c r="B21" s="74" t="str">
        <f>IF(C21="","",Súmula!L39)</f>
        <v/>
      </c>
      <c r="C21" s="75" t="str">
        <f>IF(Súmula!B39="","",Súmula!B39)</f>
        <v/>
      </c>
      <c r="D21" s="73" t="str">
        <f t="shared" si="0"/>
        <v/>
      </c>
      <c r="E21" s="70" t="str">
        <f t="shared" si="1"/>
        <v/>
      </c>
      <c r="F21" s="73" t="str">
        <f>IF(C21="","",(SUMIF(Súmula!$A:$A,Resumo!$C21,Súmula!BD:BD)+SUMIF(Súmula!$J:$J,Resumo!$C21,Súmula!BO:BO)+SUMIF(Súmula!$S:$S,Resumo!$C21,Súmula!BZ:BZ)+SUMIF(Súmula!$AB:$AB,Resumo!$C21,Súmula!CK:CK)+SUMIF(Súmula!$AK:$AK,Resumo!$C21,Súmula!CV:CV)+SUMIF(Súmula!$AT:$AT,Resumo!$C21,Súmula!DG:DG)))</f>
        <v/>
      </c>
      <c r="G21" s="73" t="str">
        <f>IF(C21="","",(SUMIF(Súmula!$A:$A,Resumo!$C21,Súmula!BE:BE)+SUMIF(Súmula!$J:$J,Resumo!$C21,Súmula!BP:BP)+SUMIF(Súmula!$S:$S,Resumo!$C21,Súmula!CA:CA)+SUMIF(Súmula!$AB:$AB,Resumo!$C21,Súmula!CL:CL)+SUMIF(Súmula!$AK:$AK,Resumo!$C21,Súmula!CW:CW)+SUMIF(Súmula!$AT:$AT,Resumo!$C21,Súmula!DH:DH)))</f>
        <v/>
      </c>
      <c r="H21" s="73" t="str">
        <f>IF(C21="","",(SUMIF(Súmula!$A:$A,Resumo!$C21,Súmula!BF:BF)+SUMIF(Súmula!$J:$J,Resumo!$C21,Súmula!BQ:BQ)+SUMIF(Súmula!$S:$S,Resumo!$C21,Súmula!CB:CB)+SUMIF(Súmula!$AB:$AB,Resumo!$C21,Súmula!CM:CM)+SUMIF(Súmula!$AK:$AK,Resumo!$C21,Súmula!CX:CX)+SUMIF(Súmula!$AT:$AT,Resumo!$C21,Súmula!DI:DI)))</f>
        <v/>
      </c>
      <c r="I21" s="73" t="str">
        <f>IF(C21="","",(SUMIF(Súmula!$A:$A,Resumo!$C21,Súmula!BG:BG)+SUMIF(Súmula!$J:$J,Resumo!$C21,Súmula!BR:BR)+SUMIF(Súmula!$S:$S,Resumo!$C21,Súmula!CC:CC)+SUMIF(Súmula!$AB:$AB,Resumo!$C21,Súmula!CN:CN)+SUMIF(Súmula!$AK:$AK,Resumo!$C21,Súmula!CY:CY)+SUMIF(Súmula!$AT:$AT,Resumo!$C21,Súmula!DJ:DJ)))</f>
        <v/>
      </c>
      <c r="J21" s="73" t="str">
        <f>IF(C21="","",(SUMIF(Súmula!$A:$A,Resumo!$C21,Súmula!BH:BH)+SUMIF(Súmula!$J:$J,Resumo!$C21,Súmula!BS:BS)+SUMIF(Súmula!$S:$S,Resumo!$C21,Súmula!CD:CD)+SUMIF(Súmula!$AB:$AB,Resumo!$C21,Súmula!CO:CO)+SUMIF(Súmula!$AK:$AK,Resumo!$C21,Súmula!CZ:CZ)+SUMIF(Súmula!$AT:$AT,Resumo!$C21,Súmula!DK:DK)))</f>
        <v/>
      </c>
      <c r="K21" s="73" t="str">
        <f t="shared" si="2"/>
        <v/>
      </c>
      <c r="L21" s="73"/>
      <c r="M21" s="1"/>
      <c r="N21" s="73" t="str">
        <f t="shared" si="3"/>
        <v/>
      </c>
      <c r="O21" s="1"/>
      <c r="P21" s="1"/>
      <c r="Q21" s="1"/>
      <c r="R21" s="1"/>
      <c r="S21" s="1"/>
      <c r="T21" s="1"/>
      <c r="U21" s="1"/>
      <c r="V21" s="1"/>
      <c r="W21" s="1"/>
      <c r="X21" s="1"/>
      <c r="Y21" s="1"/>
      <c r="Z21" s="1"/>
    </row>
    <row r="22" spans="1:26" ht="18.75" customHeight="1" outlineLevel="1">
      <c r="A22" s="73" t="str">
        <f>Súmula!A40</f>
        <v>R9</v>
      </c>
      <c r="B22" s="74" t="str">
        <f>IF(C22="","",Súmula!L40)</f>
        <v/>
      </c>
      <c r="C22" s="75" t="str">
        <f>IF(Súmula!B40="","",Súmula!B40)</f>
        <v/>
      </c>
      <c r="D22" s="73" t="str">
        <f t="shared" si="0"/>
        <v/>
      </c>
      <c r="E22" s="70" t="str">
        <f t="shared" si="1"/>
        <v/>
      </c>
      <c r="F22" s="73" t="str">
        <f>IF(C22="","",(SUMIF(Súmula!$A:$A,Resumo!$C22,Súmula!BD:BD)+SUMIF(Súmula!$J:$J,Resumo!$C22,Súmula!BO:BO)+SUMIF(Súmula!$S:$S,Resumo!$C22,Súmula!BZ:BZ)+SUMIF(Súmula!$AB:$AB,Resumo!$C22,Súmula!CK:CK)+SUMIF(Súmula!$AK:$AK,Resumo!$C22,Súmula!CV:CV)+SUMIF(Súmula!$AT:$AT,Resumo!$C22,Súmula!DG:DG)))</f>
        <v/>
      </c>
      <c r="G22" s="73" t="str">
        <f>IF(C22="","",(SUMIF(Súmula!$A:$A,Resumo!$C22,Súmula!BE:BE)+SUMIF(Súmula!$J:$J,Resumo!$C22,Súmula!BP:BP)+SUMIF(Súmula!$S:$S,Resumo!$C22,Súmula!CA:CA)+SUMIF(Súmula!$AB:$AB,Resumo!$C22,Súmula!CL:CL)+SUMIF(Súmula!$AK:$AK,Resumo!$C22,Súmula!CW:CW)+SUMIF(Súmula!$AT:$AT,Resumo!$C22,Súmula!DH:DH)))</f>
        <v/>
      </c>
      <c r="H22" s="73" t="str">
        <f>IF(C22="","",(SUMIF(Súmula!$A:$A,Resumo!$C22,Súmula!BF:BF)+SUMIF(Súmula!$J:$J,Resumo!$C22,Súmula!BQ:BQ)+SUMIF(Súmula!$S:$S,Resumo!$C22,Súmula!CB:CB)+SUMIF(Súmula!$AB:$AB,Resumo!$C22,Súmula!CM:CM)+SUMIF(Súmula!$AK:$AK,Resumo!$C22,Súmula!CX:CX)+SUMIF(Súmula!$AT:$AT,Resumo!$C22,Súmula!DI:DI)))</f>
        <v/>
      </c>
      <c r="I22" s="73" t="str">
        <f>IF(C22="","",(SUMIF(Súmula!$A:$A,Resumo!$C22,Súmula!BG:BG)+SUMIF(Súmula!$J:$J,Resumo!$C22,Súmula!BR:BR)+SUMIF(Súmula!$S:$S,Resumo!$C22,Súmula!CC:CC)+SUMIF(Súmula!$AB:$AB,Resumo!$C22,Súmula!CN:CN)+SUMIF(Súmula!$AK:$AK,Resumo!$C22,Súmula!CY:CY)+SUMIF(Súmula!$AT:$AT,Resumo!$C22,Súmula!DJ:DJ)))</f>
        <v/>
      </c>
      <c r="J22" s="73" t="str">
        <f>IF(C22="","",(SUMIF(Súmula!$A:$A,Resumo!$C22,Súmula!BH:BH)+SUMIF(Súmula!$J:$J,Resumo!$C22,Súmula!BS:BS)+SUMIF(Súmula!$S:$S,Resumo!$C22,Súmula!CD:CD)+SUMIF(Súmula!$AB:$AB,Resumo!$C22,Súmula!CO:CO)+SUMIF(Súmula!$AK:$AK,Resumo!$C22,Súmula!CZ:CZ)+SUMIF(Súmula!$AT:$AT,Resumo!$C22,Súmula!DK:DK)))</f>
        <v/>
      </c>
      <c r="K22" s="73" t="str">
        <f t="shared" si="2"/>
        <v/>
      </c>
      <c r="L22" s="73"/>
      <c r="M22" s="1"/>
      <c r="N22" s="73" t="str">
        <f t="shared" si="3"/>
        <v/>
      </c>
      <c r="O22" s="1"/>
      <c r="P22" s="1"/>
      <c r="Q22" s="1"/>
      <c r="R22" s="1"/>
      <c r="S22" s="1"/>
      <c r="T22" s="1"/>
      <c r="U22" s="1"/>
      <c r="V22" s="1"/>
      <c r="W22" s="1"/>
      <c r="X22" s="1"/>
      <c r="Y22" s="1"/>
      <c r="Z22" s="1"/>
    </row>
    <row r="23" spans="1:26" ht="18.75" customHeight="1" outlineLevel="1">
      <c r="A23" s="73" t="str">
        <f>Súmula!A41</f>
        <v>R10</v>
      </c>
      <c r="B23" s="74" t="str">
        <f>IF(C23="","",Súmula!L41)</f>
        <v/>
      </c>
      <c r="C23" s="75" t="str">
        <f>IF(Súmula!B41="","",Súmula!B41)</f>
        <v/>
      </c>
      <c r="D23" s="73" t="str">
        <f t="shared" si="0"/>
        <v/>
      </c>
      <c r="E23" s="70" t="str">
        <f t="shared" si="1"/>
        <v/>
      </c>
      <c r="F23" s="73" t="str">
        <f>IF(C23="","",(SUMIF(Súmula!$A:$A,Resumo!$C23,Súmula!BD:BD)+SUMIF(Súmula!$J:$J,Resumo!$C23,Súmula!BO:BO)+SUMIF(Súmula!$S:$S,Resumo!$C23,Súmula!BZ:BZ)+SUMIF(Súmula!$AB:$AB,Resumo!$C23,Súmula!CK:CK)+SUMIF(Súmula!$AK:$AK,Resumo!$C23,Súmula!CV:CV)+SUMIF(Súmula!$AT:$AT,Resumo!$C23,Súmula!DG:DG)))</f>
        <v/>
      </c>
      <c r="G23" s="73" t="str">
        <f>IF(C23="","",(SUMIF(Súmula!$A:$A,Resumo!$C23,Súmula!BE:BE)+SUMIF(Súmula!$J:$J,Resumo!$C23,Súmula!BP:BP)+SUMIF(Súmula!$S:$S,Resumo!$C23,Súmula!CA:CA)+SUMIF(Súmula!$AB:$AB,Resumo!$C23,Súmula!CL:CL)+SUMIF(Súmula!$AK:$AK,Resumo!$C23,Súmula!CW:CW)+SUMIF(Súmula!$AT:$AT,Resumo!$C23,Súmula!DH:DH)))</f>
        <v/>
      </c>
      <c r="H23" s="73" t="str">
        <f>IF(C23="","",(SUMIF(Súmula!$A:$A,Resumo!$C23,Súmula!BF:BF)+SUMIF(Súmula!$J:$J,Resumo!$C23,Súmula!BQ:BQ)+SUMIF(Súmula!$S:$S,Resumo!$C23,Súmula!CB:CB)+SUMIF(Súmula!$AB:$AB,Resumo!$C23,Súmula!CM:CM)+SUMIF(Súmula!$AK:$AK,Resumo!$C23,Súmula!CX:CX)+SUMIF(Súmula!$AT:$AT,Resumo!$C23,Súmula!DI:DI)))</f>
        <v/>
      </c>
      <c r="I23" s="73" t="str">
        <f>IF(C23="","",(SUMIF(Súmula!$A:$A,Resumo!$C23,Súmula!BG:BG)+SUMIF(Súmula!$J:$J,Resumo!$C23,Súmula!BR:BR)+SUMIF(Súmula!$S:$S,Resumo!$C23,Súmula!CC:CC)+SUMIF(Súmula!$AB:$AB,Resumo!$C23,Súmula!CN:CN)+SUMIF(Súmula!$AK:$AK,Resumo!$C23,Súmula!CY:CY)+SUMIF(Súmula!$AT:$AT,Resumo!$C23,Súmula!DJ:DJ)))</f>
        <v/>
      </c>
      <c r="J23" s="73" t="str">
        <f>IF(C23="","",(SUMIF(Súmula!$A:$A,Resumo!$C23,Súmula!BH:BH)+SUMIF(Súmula!$J:$J,Resumo!$C23,Súmula!BS:BS)+SUMIF(Súmula!$S:$S,Resumo!$C23,Súmula!CD:CD)+SUMIF(Súmula!$AB:$AB,Resumo!$C23,Súmula!CO:CO)+SUMIF(Súmula!$AK:$AK,Resumo!$C23,Súmula!CZ:CZ)+SUMIF(Súmula!$AT:$AT,Resumo!$C23,Súmula!DK:DK)))</f>
        <v/>
      </c>
      <c r="K23" s="73" t="str">
        <f t="shared" si="2"/>
        <v/>
      </c>
      <c r="L23" s="73"/>
      <c r="M23" s="1"/>
      <c r="N23" s="73" t="str">
        <f t="shared" si="3"/>
        <v/>
      </c>
      <c r="O23" s="1"/>
      <c r="P23" s="1"/>
      <c r="Q23" s="1"/>
      <c r="R23" s="1"/>
      <c r="S23" s="1"/>
      <c r="T23" s="1"/>
      <c r="U23" s="1"/>
      <c r="V23" s="1"/>
      <c r="W23" s="1"/>
      <c r="X23" s="1"/>
      <c r="Y23" s="1"/>
      <c r="Z23" s="1"/>
    </row>
    <row r="24" spans="1:26" ht="18.75" customHeight="1" outlineLevel="1">
      <c r="A24" s="73" t="str">
        <f>Súmula!A42</f>
        <v>R11</v>
      </c>
      <c r="B24" s="74" t="str">
        <f>IF(C24="","",Súmula!L42)</f>
        <v/>
      </c>
      <c r="C24" s="75" t="str">
        <f>IF(Súmula!B42="","",Súmula!B42)</f>
        <v/>
      </c>
      <c r="D24" s="73" t="str">
        <f t="shared" si="0"/>
        <v/>
      </c>
      <c r="E24" s="70" t="str">
        <f t="shared" si="1"/>
        <v/>
      </c>
      <c r="F24" s="73" t="str">
        <f>IF(C24="","",(SUMIF(Súmula!$A:$A,Resumo!$C24,Súmula!BD:BD)+SUMIF(Súmula!$J:$J,Resumo!$C24,Súmula!BO:BO)+SUMIF(Súmula!$S:$S,Resumo!$C24,Súmula!BZ:BZ)+SUMIF(Súmula!$AB:$AB,Resumo!$C24,Súmula!CK:CK)+SUMIF(Súmula!$AK:$AK,Resumo!$C24,Súmula!CV:CV)+SUMIF(Súmula!$AT:$AT,Resumo!$C24,Súmula!DG:DG)))</f>
        <v/>
      </c>
      <c r="G24" s="73" t="str">
        <f>IF(C24="","",(SUMIF(Súmula!$A:$A,Resumo!$C24,Súmula!BE:BE)+SUMIF(Súmula!$J:$J,Resumo!$C24,Súmula!BP:BP)+SUMIF(Súmula!$S:$S,Resumo!$C24,Súmula!CA:CA)+SUMIF(Súmula!$AB:$AB,Resumo!$C24,Súmula!CL:CL)+SUMIF(Súmula!$AK:$AK,Resumo!$C24,Súmula!CW:CW)+SUMIF(Súmula!$AT:$AT,Resumo!$C24,Súmula!DH:DH)))</f>
        <v/>
      </c>
      <c r="H24" s="73" t="str">
        <f>IF(C24="","",(SUMIF(Súmula!$A:$A,Resumo!$C24,Súmula!BF:BF)+SUMIF(Súmula!$J:$J,Resumo!$C24,Súmula!BQ:BQ)+SUMIF(Súmula!$S:$S,Resumo!$C24,Súmula!CB:CB)+SUMIF(Súmula!$AB:$AB,Resumo!$C24,Súmula!CM:CM)+SUMIF(Súmula!$AK:$AK,Resumo!$C24,Súmula!CX:CX)+SUMIF(Súmula!$AT:$AT,Resumo!$C24,Súmula!DI:DI)))</f>
        <v/>
      </c>
      <c r="I24" s="73" t="str">
        <f>IF(C24="","",(SUMIF(Súmula!$A:$A,Resumo!$C24,Súmula!BG:BG)+SUMIF(Súmula!$J:$J,Resumo!$C24,Súmula!BR:BR)+SUMIF(Súmula!$S:$S,Resumo!$C24,Súmula!CC:CC)+SUMIF(Súmula!$AB:$AB,Resumo!$C24,Súmula!CN:CN)+SUMIF(Súmula!$AK:$AK,Resumo!$C24,Súmula!CY:CY)+SUMIF(Súmula!$AT:$AT,Resumo!$C24,Súmula!DJ:DJ)))</f>
        <v/>
      </c>
      <c r="J24" s="73" t="str">
        <f>IF(C24="","",(SUMIF(Súmula!$A:$A,Resumo!$C24,Súmula!BH:BH)+SUMIF(Súmula!$J:$J,Resumo!$C24,Súmula!BS:BS)+SUMIF(Súmula!$S:$S,Resumo!$C24,Súmula!CD:CD)+SUMIF(Súmula!$AB:$AB,Resumo!$C24,Súmula!CO:CO)+SUMIF(Súmula!$AK:$AK,Resumo!$C24,Súmula!CZ:CZ)+SUMIF(Súmula!$AT:$AT,Resumo!$C24,Súmula!DK:DK)))</f>
        <v/>
      </c>
      <c r="K24" s="73" t="str">
        <f t="shared" si="2"/>
        <v/>
      </c>
      <c r="L24" s="73"/>
      <c r="M24" s="1"/>
      <c r="N24" s="73" t="str">
        <f t="shared" si="3"/>
        <v/>
      </c>
      <c r="O24" s="1"/>
      <c r="P24" s="1"/>
      <c r="Q24" s="1"/>
      <c r="R24" s="1"/>
      <c r="S24" s="1"/>
      <c r="T24" s="1"/>
      <c r="U24" s="1"/>
      <c r="V24" s="1"/>
      <c r="W24" s="1"/>
      <c r="X24" s="1"/>
      <c r="Y24" s="1"/>
      <c r="Z24" s="1"/>
    </row>
    <row r="25" spans="1:26" ht="18.75" customHeight="1" outlineLevel="1">
      <c r="A25" s="73" t="str">
        <f>Súmula!A43</f>
        <v>R12</v>
      </c>
      <c r="B25" s="74" t="str">
        <f>IF(C25="","",Súmula!L43)</f>
        <v/>
      </c>
      <c r="C25" s="75" t="str">
        <f>IF(Súmula!B43="","",Súmula!B43)</f>
        <v/>
      </c>
      <c r="D25" s="73" t="str">
        <f t="shared" si="0"/>
        <v/>
      </c>
      <c r="E25" s="70" t="str">
        <f t="shared" si="1"/>
        <v/>
      </c>
      <c r="F25" s="73" t="str">
        <f>IF(C25="","",(SUMIF(Súmula!$A:$A,Resumo!$C25,Súmula!BD:BD)+SUMIF(Súmula!$J:$J,Resumo!$C25,Súmula!BO:BO)+SUMIF(Súmula!$S:$S,Resumo!$C25,Súmula!BZ:BZ)+SUMIF(Súmula!$AB:$AB,Resumo!$C25,Súmula!CK:CK)+SUMIF(Súmula!$AK:$AK,Resumo!$C25,Súmula!CV:CV)+SUMIF(Súmula!$AT:$AT,Resumo!$C25,Súmula!DG:DG)))</f>
        <v/>
      </c>
      <c r="G25" s="73" t="str">
        <f>IF(C25="","",(SUMIF(Súmula!$A:$A,Resumo!$C25,Súmula!BE:BE)+SUMIF(Súmula!$J:$J,Resumo!$C25,Súmula!BP:BP)+SUMIF(Súmula!$S:$S,Resumo!$C25,Súmula!CA:CA)+SUMIF(Súmula!$AB:$AB,Resumo!$C25,Súmula!CL:CL)+SUMIF(Súmula!$AK:$AK,Resumo!$C25,Súmula!CW:CW)+SUMIF(Súmula!$AT:$AT,Resumo!$C25,Súmula!DH:DH)))</f>
        <v/>
      </c>
      <c r="H25" s="73" t="str">
        <f>IF(C25="","",(SUMIF(Súmula!$A:$A,Resumo!$C25,Súmula!BF:BF)+SUMIF(Súmula!$J:$J,Resumo!$C25,Súmula!BQ:BQ)+SUMIF(Súmula!$S:$S,Resumo!$C25,Súmula!CB:CB)+SUMIF(Súmula!$AB:$AB,Resumo!$C25,Súmula!CM:CM)+SUMIF(Súmula!$AK:$AK,Resumo!$C25,Súmula!CX:CX)+SUMIF(Súmula!$AT:$AT,Resumo!$C25,Súmula!DI:DI)))</f>
        <v/>
      </c>
      <c r="I25" s="73" t="str">
        <f>IF(C25="","",(SUMIF(Súmula!$A:$A,Resumo!$C25,Súmula!BG:BG)+SUMIF(Súmula!$J:$J,Resumo!$C25,Súmula!BR:BR)+SUMIF(Súmula!$S:$S,Resumo!$C25,Súmula!CC:CC)+SUMIF(Súmula!$AB:$AB,Resumo!$C25,Súmula!CN:CN)+SUMIF(Súmula!$AK:$AK,Resumo!$C25,Súmula!CY:CY)+SUMIF(Súmula!$AT:$AT,Resumo!$C25,Súmula!DJ:DJ)))</f>
        <v/>
      </c>
      <c r="J25" s="73" t="str">
        <f>IF(C25="","",(SUMIF(Súmula!$A:$A,Resumo!$C25,Súmula!BH:BH)+SUMIF(Súmula!$J:$J,Resumo!$C25,Súmula!BS:BS)+SUMIF(Súmula!$S:$S,Resumo!$C25,Súmula!CD:CD)+SUMIF(Súmula!$AB:$AB,Resumo!$C25,Súmula!CO:CO)+SUMIF(Súmula!$AK:$AK,Resumo!$C25,Súmula!CZ:CZ)+SUMIF(Súmula!$AT:$AT,Resumo!$C25,Súmula!DK:DK)))</f>
        <v/>
      </c>
      <c r="K25" s="73" t="str">
        <f t="shared" si="2"/>
        <v/>
      </c>
      <c r="L25" s="73"/>
      <c r="M25" s="1"/>
      <c r="N25" s="73" t="str">
        <f t="shared" si="3"/>
        <v/>
      </c>
      <c r="O25" s="1"/>
      <c r="P25" s="1"/>
      <c r="Q25" s="1"/>
      <c r="R25" s="1"/>
      <c r="S25" s="1"/>
      <c r="T25" s="1"/>
      <c r="U25" s="1"/>
      <c r="V25" s="1"/>
      <c r="W25" s="1"/>
      <c r="X25" s="1"/>
      <c r="Y25" s="1"/>
      <c r="Z25" s="1"/>
    </row>
    <row r="26" spans="1:26" ht="18.75" customHeight="1" outlineLevel="1">
      <c r="A26" s="73" t="str">
        <f>Súmula!A44</f>
        <v>R13</v>
      </c>
      <c r="B26" s="74" t="str">
        <f>IF(C26="","",Súmula!L44)</f>
        <v/>
      </c>
      <c r="C26" s="75" t="str">
        <f>IF(Súmula!B44="","",Súmula!B44)</f>
        <v/>
      </c>
      <c r="D26" s="73" t="str">
        <f t="shared" si="0"/>
        <v/>
      </c>
      <c r="E26" s="70" t="str">
        <f t="shared" si="1"/>
        <v/>
      </c>
      <c r="F26" s="73" t="str">
        <f>IF(C26="","",(SUMIF(Súmula!$A:$A,Resumo!$C26,Súmula!BD:BD)+SUMIF(Súmula!$J:$J,Resumo!$C26,Súmula!BO:BO)+SUMIF(Súmula!$S:$S,Resumo!$C26,Súmula!BZ:BZ)+SUMIF(Súmula!$AB:$AB,Resumo!$C26,Súmula!CK:CK)+SUMIF(Súmula!$AK:$AK,Resumo!$C26,Súmula!CV:CV)+SUMIF(Súmula!$AT:$AT,Resumo!$C26,Súmula!DG:DG)))</f>
        <v/>
      </c>
      <c r="G26" s="73" t="str">
        <f>IF(C26="","",(SUMIF(Súmula!$A:$A,Resumo!$C26,Súmula!BE:BE)+SUMIF(Súmula!$J:$J,Resumo!$C26,Súmula!BP:BP)+SUMIF(Súmula!$S:$S,Resumo!$C26,Súmula!CA:CA)+SUMIF(Súmula!$AB:$AB,Resumo!$C26,Súmula!CL:CL)+SUMIF(Súmula!$AK:$AK,Resumo!$C26,Súmula!CW:CW)+SUMIF(Súmula!$AT:$AT,Resumo!$C26,Súmula!DH:DH)))</f>
        <v/>
      </c>
      <c r="H26" s="73" t="str">
        <f>IF(C26="","",(SUMIF(Súmula!$A:$A,Resumo!$C26,Súmula!BF:BF)+SUMIF(Súmula!$J:$J,Resumo!$C26,Súmula!BQ:BQ)+SUMIF(Súmula!$S:$S,Resumo!$C26,Súmula!CB:CB)+SUMIF(Súmula!$AB:$AB,Resumo!$C26,Súmula!CM:CM)+SUMIF(Súmula!$AK:$AK,Resumo!$C26,Súmula!CX:CX)+SUMIF(Súmula!$AT:$AT,Resumo!$C26,Súmula!DI:DI)))</f>
        <v/>
      </c>
      <c r="I26" s="73" t="str">
        <f>IF(C26="","",(SUMIF(Súmula!$A:$A,Resumo!$C26,Súmula!BG:BG)+SUMIF(Súmula!$J:$J,Resumo!$C26,Súmula!BR:BR)+SUMIF(Súmula!$S:$S,Resumo!$C26,Súmula!CC:CC)+SUMIF(Súmula!$AB:$AB,Resumo!$C26,Súmula!CN:CN)+SUMIF(Súmula!$AK:$AK,Resumo!$C26,Súmula!CY:CY)+SUMIF(Súmula!$AT:$AT,Resumo!$C26,Súmula!DJ:DJ)))</f>
        <v/>
      </c>
      <c r="J26" s="73" t="str">
        <f>IF(C26="","",(SUMIF(Súmula!$A:$A,Resumo!$C26,Súmula!BH:BH)+SUMIF(Súmula!$J:$J,Resumo!$C26,Súmula!BS:BS)+SUMIF(Súmula!$S:$S,Resumo!$C26,Súmula!CD:CD)+SUMIF(Súmula!$AB:$AB,Resumo!$C26,Súmula!CO:CO)+SUMIF(Súmula!$AK:$AK,Resumo!$C26,Súmula!CZ:CZ)+SUMIF(Súmula!$AT:$AT,Resumo!$C26,Súmula!DK:DK)))</f>
        <v/>
      </c>
      <c r="K26" s="73" t="str">
        <f t="shared" si="2"/>
        <v/>
      </c>
      <c r="L26" s="73"/>
      <c r="M26" s="1"/>
      <c r="N26" s="73" t="str">
        <f t="shared" si="3"/>
        <v/>
      </c>
      <c r="O26" s="1"/>
      <c r="P26" s="1"/>
      <c r="Q26" s="1"/>
      <c r="R26" s="1"/>
      <c r="S26" s="1"/>
      <c r="T26" s="1"/>
      <c r="U26" s="1"/>
      <c r="V26" s="1"/>
      <c r="W26" s="1"/>
      <c r="X26" s="1"/>
      <c r="Y26" s="1"/>
      <c r="Z26" s="1"/>
    </row>
    <row r="27" spans="1:26" ht="18.75" customHeight="1" outlineLevel="1">
      <c r="A27" s="73" t="str">
        <f>Súmula!A45</f>
        <v>R14</v>
      </c>
      <c r="B27" s="74" t="str">
        <f>IF(C27="","",Súmula!L45)</f>
        <v/>
      </c>
      <c r="C27" s="75" t="str">
        <f>IF(Súmula!B45="","",Súmula!B45)</f>
        <v/>
      </c>
      <c r="D27" s="73" t="str">
        <f t="shared" si="0"/>
        <v/>
      </c>
      <c r="E27" s="70" t="str">
        <f t="shared" si="1"/>
        <v/>
      </c>
      <c r="F27" s="73" t="str">
        <f>IF(C27="","",(SUMIF(Súmula!$A:$A,Resumo!$C27,Súmula!BD:BD)+SUMIF(Súmula!$J:$J,Resumo!$C27,Súmula!BO:BO)+SUMIF(Súmula!$S:$S,Resumo!$C27,Súmula!BZ:BZ)+SUMIF(Súmula!$AB:$AB,Resumo!$C27,Súmula!CK:CK)+SUMIF(Súmula!$AK:$AK,Resumo!$C27,Súmula!CV:CV)+SUMIF(Súmula!$AT:$AT,Resumo!$C27,Súmula!DG:DG)))</f>
        <v/>
      </c>
      <c r="G27" s="73" t="str">
        <f>IF(C27="","",(SUMIF(Súmula!$A:$A,Resumo!$C27,Súmula!BE:BE)+SUMIF(Súmula!$J:$J,Resumo!$C27,Súmula!BP:BP)+SUMIF(Súmula!$S:$S,Resumo!$C27,Súmula!CA:CA)+SUMIF(Súmula!$AB:$AB,Resumo!$C27,Súmula!CL:CL)+SUMIF(Súmula!$AK:$AK,Resumo!$C27,Súmula!CW:CW)+SUMIF(Súmula!$AT:$AT,Resumo!$C27,Súmula!DH:DH)))</f>
        <v/>
      </c>
      <c r="H27" s="73" t="str">
        <f>IF(C27="","",(SUMIF(Súmula!$A:$A,Resumo!$C27,Súmula!BF:BF)+SUMIF(Súmula!$J:$J,Resumo!$C27,Súmula!BQ:BQ)+SUMIF(Súmula!$S:$S,Resumo!$C27,Súmula!CB:CB)+SUMIF(Súmula!$AB:$AB,Resumo!$C27,Súmula!CM:CM)+SUMIF(Súmula!$AK:$AK,Resumo!$C27,Súmula!CX:CX)+SUMIF(Súmula!$AT:$AT,Resumo!$C27,Súmula!DI:DI)))</f>
        <v/>
      </c>
      <c r="I27" s="73" t="str">
        <f>IF(C27="","",(SUMIF(Súmula!$A:$A,Resumo!$C27,Súmula!BG:BG)+SUMIF(Súmula!$J:$J,Resumo!$C27,Súmula!BR:BR)+SUMIF(Súmula!$S:$S,Resumo!$C27,Súmula!CC:CC)+SUMIF(Súmula!$AB:$AB,Resumo!$C27,Súmula!CN:CN)+SUMIF(Súmula!$AK:$AK,Resumo!$C27,Súmula!CY:CY)+SUMIF(Súmula!$AT:$AT,Resumo!$C27,Súmula!DJ:DJ)))</f>
        <v/>
      </c>
      <c r="J27" s="73" t="str">
        <f>IF(C27="","",(SUMIF(Súmula!$A:$A,Resumo!$C27,Súmula!BH:BH)+SUMIF(Súmula!$J:$J,Resumo!$C27,Súmula!BS:BS)+SUMIF(Súmula!$S:$S,Resumo!$C27,Súmula!CD:CD)+SUMIF(Súmula!$AB:$AB,Resumo!$C27,Súmula!CO:CO)+SUMIF(Súmula!$AK:$AK,Resumo!$C27,Súmula!CZ:CZ)+SUMIF(Súmula!$AT:$AT,Resumo!$C27,Súmula!DK:DK)))</f>
        <v/>
      </c>
      <c r="K27" s="73" t="str">
        <f t="shared" si="2"/>
        <v/>
      </c>
      <c r="L27" s="73"/>
      <c r="M27" s="1"/>
      <c r="N27" s="73" t="str">
        <f t="shared" si="3"/>
        <v/>
      </c>
      <c r="O27" s="1"/>
      <c r="P27" s="1"/>
      <c r="Q27" s="1"/>
      <c r="R27" s="1"/>
      <c r="S27" s="1"/>
      <c r="T27" s="1"/>
      <c r="U27" s="1"/>
      <c r="V27" s="1"/>
      <c r="W27" s="1"/>
      <c r="X27" s="1"/>
      <c r="Y27" s="1"/>
      <c r="Z27" s="1"/>
    </row>
    <row r="28" spans="1:26" ht="18.75" customHeight="1" outlineLevel="1">
      <c r="A28" s="73" t="str">
        <f>Súmula!A46</f>
        <v>R15</v>
      </c>
      <c r="B28" s="74" t="str">
        <f>IF(C28="","",Súmula!L46)</f>
        <v/>
      </c>
      <c r="C28" s="75" t="str">
        <f>IF(Súmula!B46="","",Súmula!B46)</f>
        <v/>
      </c>
      <c r="D28" s="73" t="str">
        <f t="shared" si="0"/>
        <v/>
      </c>
      <c r="E28" s="70" t="str">
        <f t="shared" si="1"/>
        <v/>
      </c>
      <c r="F28" s="73" t="str">
        <f>IF(C28="","",(SUMIF(Súmula!$A:$A,Resumo!$C28,Súmula!BD:BD)+SUMIF(Súmula!$J:$J,Resumo!$C28,Súmula!BO:BO)+SUMIF(Súmula!$S:$S,Resumo!$C28,Súmula!BZ:BZ)+SUMIF(Súmula!$AB:$AB,Resumo!$C28,Súmula!CK:CK)+SUMIF(Súmula!$AK:$AK,Resumo!$C28,Súmula!CV:CV)+SUMIF(Súmula!$AT:$AT,Resumo!$C28,Súmula!DG:DG)))</f>
        <v/>
      </c>
      <c r="G28" s="73" t="str">
        <f>IF(C28="","",(SUMIF(Súmula!$A:$A,Resumo!$C28,Súmula!BE:BE)+SUMIF(Súmula!$J:$J,Resumo!$C28,Súmula!BP:BP)+SUMIF(Súmula!$S:$S,Resumo!$C28,Súmula!CA:CA)+SUMIF(Súmula!$AB:$AB,Resumo!$C28,Súmula!CL:CL)+SUMIF(Súmula!$AK:$AK,Resumo!$C28,Súmula!CW:CW)+SUMIF(Súmula!$AT:$AT,Resumo!$C28,Súmula!DH:DH)))</f>
        <v/>
      </c>
      <c r="H28" s="73" t="str">
        <f>IF(C28="","",(SUMIF(Súmula!$A:$A,Resumo!$C28,Súmula!BF:BF)+SUMIF(Súmula!$J:$J,Resumo!$C28,Súmula!BQ:BQ)+SUMIF(Súmula!$S:$S,Resumo!$C28,Súmula!CB:CB)+SUMIF(Súmula!$AB:$AB,Resumo!$C28,Súmula!CM:CM)+SUMIF(Súmula!$AK:$AK,Resumo!$C28,Súmula!CX:CX)+SUMIF(Súmula!$AT:$AT,Resumo!$C28,Súmula!DI:DI)))</f>
        <v/>
      </c>
      <c r="I28" s="73" t="str">
        <f>IF(C28="","",(SUMIF(Súmula!$A:$A,Resumo!$C28,Súmula!BG:BG)+SUMIF(Súmula!$J:$J,Resumo!$C28,Súmula!BR:BR)+SUMIF(Súmula!$S:$S,Resumo!$C28,Súmula!CC:CC)+SUMIF(Súmula!$AB:$AB,Resumo!$C28,Súmula!CN:CN)+SUMIF(Súmula!$AK:$AK,Resumo!$C28,Súmula!CY:CY)+SUMIF(Súmula!$AT:$AT,Resumo!$C28,Súmula!DJ:DJ)))</f>
        <v/>
      </c>
      <c r="J28" s="73" t="str">
        <f>IF(C28="","",(SUMIF(Súmula!$A:$A,Resumo!$C28,Súmula!BH:BH)+SUMIF(Súmula!$J:$J,Resumo!$C28,Súmula!BS:BS)+SUMIF(Súmula!$S:$S,Resumo!$C28,Súmula!CD:CD)+SUMIF(Súmula!$AB:$AB,Resumo!$C28,Súmula!CO:CO)+SUMIF(Súmula!$AK:$AK,Resumo!$C28,Súmula!CZ:CZ)+SUMIF(Súmula!$AT:$AT,Resumo!$C28,Súmula!DK:DK)))</f>
        <v/>
      </c>
      <c r="K28" s="73" t="str">
        <f t="shared" si="2"/>
        <v/>
      </c>
      <c r="L28" s="73"/>
      <c r="M28" s="1"/>
      <c r="N28" s="73" t="str">
        <f t="shared" si="3"/>
        <v/>
      </c>
      <c r="O28" s="1"/>
      <c r="P28" s="1"/>
      <c r="Q28" s="1"/>
      <c r="R28" s="1"/>
      <c r="S28" s="1"/>
      <c r="T28" s="1"/>
      <c r="U28" s="1"/>
      <c r="V28" s="1"/>
      <c r="W28" s="1"/>
      <c r="X28" s="1"/>
      <c r="Y28" s="1"/>
      <c r="Z28" s="1"/>
    </row>
    <row r="29" spans="1:26" ht="18.75" customHeight="1">
      <c r="A29" s="76" t="s">
        <v>84</v>
      </c>
      <c r="B29" s="77"/>
      <c r="C29" s="78"/>
      <c r="D29" s="79">
        <f t="shared" ref="D29:K29" si="4">SUM(D8:D28)</f>
        <v>36</v>
      </c>
      <c r="E29" s="80">
        <f t="shared" si="4"/>
        <v>32</v>
      </c>
      <c r="F29" s="79">
        <f t="shared" si="4"/>
        <v>12</v>
      </c>
      <c r="G29" s="79">
        <f t="shared" si="4"/>
        <v>8</v>
      </c>
      <c r="H29" s="79">
        <f t="shared" si="4"/>
        <v>16</v>
      </c>
      <c r="I29" s="79">
        <f t="shared" si="4"/>
        <v>173</v>
      </c>
      <c r="J29" s="79">
        <f t="shared" si="4"/>
        <v>175</v>
      </c>
      <c r="K29" s="79">
        <f t="shared" si="4"/>
        <v>-2</v>
      </c>
      <c r="L29" s="79"/>
      <c r="M29" s="1"/>
      <c r="N29" s="1"/>
      <c r="O29" s="1"/>
      <c r="P29" s="1"/>
      <c r="Q29" s="1"/>
      <c r="R29" s="1"/>
      <c r="S29" s="1"/>
      <c r="T29" s="1"/>
      <c r="U29" s="1"/>
      <c r="V29" s="1"/>
      <c r="W29" s="1"/>
      <c r="X29" s="1"/>
      <c r="Y29" s="1"/>
      <c r="Z29" s="1"/>
    </row>
    <row r="30" spans="1:26" ht="19.5" customHeight="1">
      <c r="A30" s="46"/>
      <c r="B30" s="81"/>
      <c r="C30" s="46"/>
      <c r="D30" s="46"/>
      <c r="E30" s="46"/>
      <c r="F30" s="46"/>
      <c r="G30" s="46"/>
      <c r="H30" s="46"/>
      <c r="I30" s="46"/>
      <c r="J30" s="46"/>
      <c r="K30" s="46"/>
      <c r="L30" s="46"/>
      <c r="M30" s="1"/>
      <c r="N30" s="1"/>
      <c r="O30" s="1"/>
      <c r="P30" s="1"/>
      <c r="Q30" s="1"/>
      <c r="R30" s="1"/>
      <c r="S30" s="1"/>
      <c r="T30" s="1"/>
      <c r="U30" s="1"/>
      <c r="V30" s="1"/>
      <c r="W30" s="1"/>
      <c r="X30" s="1"/>
      <c r="Y30" s="1"/>
      <c r="Z30" s="1"/>
    </row>
    <row r="31" spans="1:26" ht="18" customHeight="1">
      <c r="A31" s="71" t="s">
        <v>71</v>
      </c>
      <c r="B31" s="72" t="s">
        <v>72</v>
      </c>
      <c r="C31" s="71" t="s">
        <v>73</v>
      </c>
      <c r="D31" s="71" t="s">
        <v>74</v>
      </c>
      <c r="E31" s="71" t="s">
        <v>75</v>
      </c>
      <c r="F31" s="71" t="s">
        <v>76</v>
      </c>
      <c r="G31" s="71" t="s">
        <v>77</v>
      </c>
      <c r="H31" s="71" t="s">
        <v>78</v>
      </c>
      <c r="I31" s="71" t="s">
        <v>79</v>
      </c>
      <c r="J31" s="71" t="s">
        <v>80</v>
      </c>
      <c r="K31" s="71" t="s">
        <v>81</v>
      </c>
      <c r="L31" s="71" t="s">
        <v>82</v>
      </c>
      <c r="M31" s="1"/>
      <c r="N31" s="71" t="s">
        <v>83</v>
      </c>
      <c r="O31" s="1"/>
      <c r="P31" s="1"/>
      <c r="Q31" s="1"/>
      <c r="R31" s="1"/>
      <c r="S31" s="1"/>
      <c r="T31" s="1"/>
      <c r="U31" s="1"/>
      <c r="V31" s="1"/>
      <c r="W31" s="1"/>
      <c r="X31" s="1"/>
      <c r="Y31" s="1"/>
      <c r="Z31" s="1"/>
    </row>
    <row r="32" spans="1:26" ht="18.75" customHeight="1">
      <c r="A32" s="73">
        <f>Súmula!O26</f>
        <v>1</v>
      </c>
      <c r="B32" s="74">
        <f>IF(C32="","",Súmula!Z26)</f>
        <v>1360</v>
      </c>
      <c r="C32" s="75" t="str">
        <f>IF(Súmula!P26="","",Súmula!P26)</f>
        <v>QUINHO</v>
      </c>
      <c r="D32" s="73">
        <f t="shared" ref="D32:D52" si="5">IF(C32="","",SUM(F32:H32))</f>
        <v>6</v>
      </c>
      <c r="E32" s="70">
        <f t="shared" ref="E32:E52" si="6">IF(C32="","",(F32*2)+G32)</f>
        <v>9</v>
      </c>
      <c r="F32" s="73">
        <f>IF(C32="","",(SUMIF(Súmula!$I:$I,Resumo!$C32,Súmula!BI:BI)+SUMIF(Súmula!$R:$R,Resumo!$C32,Súmula!BT:BT)+SUMIF(Súmula!$AA:$AA,Resumo!$C32,Súmula!CE:CE)+SUMIF(Súmula!$AJ:$AJ,Resumo!$C32,Súmula!CP:CP)+SUMIF(Súmula!$AS:$AS,Resumo!$C32,Súmula!DA:DA)+SUMIF(Súmula!$BB:$BB,Resumo!$C32,Súmula!DL:DL)))</f>
        <v>4</v>
      </c>
      <c r="G32" s="73">
        <f>IF(C32="","",(SUMIF(Súmula!$I:$I,Resumo!$C32,Súmula!BJ:BJ)+SUMIF(Súmula!$R:$R,Resumo!$C32,Súmula!BU:BU)+SUMIF(Súmula!$AA:$AA,Resumo!$C32,Súmula!CF:CF)+SUMIF(Súmula!$AJ:$AJ,Resumo!$C32,Súmula!CQ:CQ)+SUMIF(Súmula!$AS:$AS,Resumo!$C32,Súmula!DB:DB)+SUMIF(Súmula!$BB:$BB,Resumo!$C32,Súmula!DM:DM)))</f>
        <v>1</v>
      </c>
      <c r="H32" s="73">
        <f>IF(C32="","",(SUMIF(Súmula!$I:$I,Resumo!$C32,Súmula!BK:BK)+SUMIF(Súmula!$R:$R,Resumo!$C32,Súmula!BV:BV)+SUMIF(Súmula!$AA:$AA,Resumo!$C32,Súmula!CG:CG)+SUMIF(Súmula!$AJ:$AJ,Resumo!$C32,Súmula!CR:CR)+SUMIF(Súmula!$AS:$AS,Resumo!$C32,Súmula!DC:DC)+SUMIF(Súmula!$BB:$BB,Resumo!$C32,Súmula!DN:DN)))</f>
        <v>1</v>
      </c>
      <c r="I32" s="73">
        <f>IF(C32="","",(SUMIF(Súmula!$I:$I,Resumo!$C32,Súmula!BL:BL)+SUMIF(Súmula!$R:$R,Resumo!$C32,Súmula!BW:BW)+SUMIF(Súmula!$AA:$AA,Resumo!$C32,Súmula!CH:CH)+SUMIF(Súmula!$AJ:$AJ,Resumo!$C32,Súmula!CS:CS)+SUMIF(Súmula!$AS:$AS,Resumo!$C32,Súmula!DD:DD)+SUMIF(Súmula!$BB:$BB,Resumo!$C32,Súmula!DO:DO)))</f>
        <v>34</v>
      </c>
      <c r="J32" s="73">
        <f>IF(C32="","",(SUMIF(Súmula!$I:$I,Resumo!$C32,Súmula!BM:BM)+SUMIF(Súmula!$R:$R,Resumo!$C32,Súmula!BX:BX)+SUMIF(Súmula!$AA:$AA,Resumo!$C32,Súmula!CI:CI)+SUMIF(Súmula!$AJ:$AJ,Resumo!$C32,Súmula!CT:CT)+SUMIF(Súmula!$AS:$AS,Resumo!$C32,Súmula!DE:DE)+SUMIF(Súmula!$BB:$BB,Resumo!$C32,Súmula!DP:DP)))</f>
        <v>30</v>
      </c>
      <c r="K32" s="73">
        <f t="shared" ref="K32:K52" si="7">IF(C32="","",I32-J32)</f>
        <v>4</v>
      </c>
      <c r="L32" s="73"/>
      <c r="M32" s="1"/>
      <c r="N32" s="73" t="str">
        <f t="shared" ref="N32:N52" si="8">IF(N33="",IF(C32="","",PROPER(C32)&amp;" "&amp;E32&amp;"/"&amp;D32*2),IF(C32="","",PROPER(C32)&amp;" "&amp;E32&amp;"/"&amp;D32*2&amp;","))</f>
        <v>Quinho 9/12,</v>
      </c>
      <c r="O32" s="1"/>
      <c r="P32" s="1"/>
      <c r="Q32" s="1"/>
      <c r="R32" s="1"/>
      <c r="S32" s="1"/>
      <c r="T32" s="1"/>
      <c r="U32" s="1"/>
      <c r="V32" s="1"/>
      <c r="W32" s="1"/>
      <c r="X32" s="1"/>
      <c r="Y32" s="1"/>
      <c r="Z32" s="1"/>
    </row>
    <row r="33" spans="1:26" ht="18.75" customHeight="1">
      <c r="A33" s="73">
        <f>Súmula!O27</f>
        <v>2</v>
      </c>
      <c r="B33" s="74">
        <f>IF(C33="","",Súmula!Z27)</f>
        <v>298</v>
      </c>
      <c r="C33" s="75" t="str">
        <f>IF(Súmula!P27="","",Súmula!P27)</f>
        <v>MAURO</v>
      </c>
      <c r="D33" s="73">
        <f t="shared" si="5"/>
        <v>6</v>
      </c>
      <c r="E33" s="70">
        <f t="shared" si="6"/>
        <v>8</v>
      </c>
      <c r="F33" s="73">
        <f>IF(C33="","",(SUMIF(Súmula!$I:$I,Resumo!$C33,Súmula!BI:BI)+SUMIF(Súmula!$R:$R,Resumo!$C33,Súmula!BT:BT)+SUMIF(Súmula!$AA:$AA,Resumo!$C33,Súmula!CE:CE)+SUMIF(Súmula!$AJ:$AJ,Resumo!$C33,Súmula!CP:CP)+SUMIF(Súmula!$AS:$AS,Resumo!$C33,Súmula!DA:DA)+SUMIF(Súmula!$BB:$BB,Resumo!$C33,Súmula!DL:DL)))</f>
        <v>4</v>
      </c>
      <c r="G33" s="73">
        <f>IF(C33="","",(SUMIF(Súmula!$I:$I,Resumo!$C33,Súmula!BJ:BJ)+SUMIF(Súmula!$R:$R,Resumo!$C33,Súmula!BU:BU)+SUMIF(Súmula!$AA:$AA,Resumo!$C33,Súmula!CF:CF)+SUMIF(Súmula!$AJ:$AJ,Resumo!$C33,Súmula!CQ:CQ)+SUMIF(Súmula!$AS:$AS,Resumo!$C33,Súmula!DB:DB)+SUMIF(Súmula!$BB:$BB,Resumo!$C33,Súmula!DM:DM)))</f>
        <v>0</v>
      </c>
      <c r="H33" s="73">
        <f>IF(C33="","",(SUMIF(Súmula!$I:$I,Resumo!$C33,Súmula!BK:BK)+SUMIF(Súmula!$R:$R,Resumo!$C33,Súmula!BV:BV)+SUMIF(Súmula!$AA:$AA,Resumo!$C33,Súmula!CG:CG)+SUMIF(Súmula!$AJ:$AJ,Resumo!$C33,Súmula!CR:CR)+SUMIF(Súmula!$AS:$AS,Resumo!$C33,Súmula!DC:DC)+SUMIF(Súmula!$BB:$BB,Resumo!$C33,Súmula!DN:DN)))</f>
        <v>2</v>
      </c>
      <c r="I33" s="73">
        <f>IF(C33="","",(SUMIF(Súmula!$I:$I,Resumo!$C33,Súmula!BL:BL)+SUMIF(Súmula!$R:$R,Resumo!$C33,Súmula!BW:BW)+SUMIF(Súmula!$AA:$AA,Resumo!$C33,Súmula!CH:CH)+SUMIF(Súmula!$AJ:$AJ,Resumo!$C33,Súmula!CS:CS)+SUMIF(Súmula!$AS:$AS,Resumo!$C33,Súmula!DD:DD)+SUMIF(Súmula!$BB:$BB,Resumo!$C33,Súmula!DO:DO)))</f>
        <v>29</v>
      </c>
      <c r="J33" s="73">
        <f>IF(C33="","",(SUMIF(Súmula!$I:$I,Resumo!$C33,Súmula!BM:BM)+SUMIF(Súmula!$R:$R,Resumo!$C33,Súmula!BX:BX)+SUMIF(Súmula!$AA:$AA,Resumo!$C33,Súmula!CI:CI)+SUMIF(Súmula!$AJ:$AJ,Resumo!$C33,Súmula!CT:CT)+SUMIF(Súmula!$AS:$AS,Resumo!$C33,Súmula!DE:DE)+SUMIF(Súmula!$BB:$BB,Resumo!$C33,Súmula!DP:DP)))</f>
        <v>26</v>
      </c>
      <c r="K33" s="73">
        <f t="shared" si="7"/>
        <v>3</v>
      </c>
      <c r="L33" s="73"/>
      <c r="M33" s="1"/>
      <c r="N33" s="73" t="str">
        <f t="shared" si="8"/>
        <v>Mauro 8/12,</v>
      </c>
      <c r="O33" s="1"/>
      <c r="P33" s="1"/>
      <c r="Q33" s="1"/>
      <c r="R33" s="1"/>
      <c r="S33" s="1"/>
      <c r="T33" s="1"/>
      <c r="U33" s="1"/>
      <c r="V33" s="1"/>
      <c r="W33" s="1"/>
      <c r="X33" s="1"/>
      <c r="Y33" s="1"/>
      <c r="Z33" s="1"/>
    </row>
    <row r="34" spans="1:26" ht="18.75" customHeight="1">
      <c r="A34" s="73">
        <f>Súmula!O28</f>
        <v>3</v>
      </c>
      <c r="B34" s="74">
        <f>IF(C34="","",Súmula!Z28)</f>
        <v>879</v>
      </c>
      <c r="C34" s="75" t="str">
        <f>IF(Súmula!P28="","",Súmula!P28)</f>
        <v>DINEY</v>
      </c>
      <c r="D34" s="73">
        <f t="shared" si="5"/>
        <v>4</v>
      </c>
      <c r="E34" s="70">
        <f t="shared" si="6"/>
        <v>2</v>
      </c>
      <c r="F34" s="73">
        <f>IF(C34="","",(SUMIF(Súmula!$I:$I,Resumo!$C34,Súmula!BI:BI)+SUMIF(Súmula!$R:$R,Resumo!$C34,Súmula!BT:BT)+SUMIF(Súmula!$AA:$AA,Resumo!$C34,Súmula!CE:CE)+SUMIF(Súmula!$AJ:$AJ,Resumo!$C34,Súmula!CP:CP)+SUMIF(Súmula!$AS:$AS,Resumo!$C34,Súmula!DA:DA)+SUMIF(Súmula!$BB:$BB,Resumo!$C34,Súmula!DL:DL)))</f>
        <v>1</v>
      </c>
      <c r="G34" s="73">
        <f>IF(C34="","",(SUMIF(Súmula!$I:$I,Resumo!$C34,Súmula!BJ:BJ)+SUMIF(Súmula!$R:$R,Resumo!$C34,Súmula!BU:BU)+SUMIF(Súmula!$AA:$AA,Resumo!$C34,Súmula!CF:CF)+SUMIF(Súmula!$AJ:$AJ,Resumo!$C34,Súmula!CQ:CQ)+SUMIF(Súmula!$AS:$AS,Resumo!$C34,Súmula!DB:DB)+SUMIF(Súmula!$BB:$BB,Resumo!$C34,Súmula!DM:DM)))</f>
        <v>0</v>
      </c>
      <c r="H34" s="73">
        <f>IF(C34="","",(SUMIF(Súmula!$I:$I,Resumo!$C34,Súmula!BK:BK)+SUMIF(Súmula!$R:$R,Resumo!$C34,Súmula!BV:BV)+SUMIF(Súmula!$AA:$AA,Resumo!$C34,Súmula!CG:CG)+SUMIF(Súmula!$AJ:$AJ,Resumo!$C34,Súmula!CR:CR)+SUMIF(Súmula!$AS:$AS,Resumo!$C34,Súmula!DC:DC)+SUMIF(Súmula!$BB:$BB,Resumo!$C34,Súmula!DN:DN)))</f>
        <v>3</v>
      </c>
      <c r="I34" s="73">
        <f>IF(C34="","",(SUMIF(Súmula!$I:$I,Resumo!$C34,Súmula!BL:BL)+SUMIF(Súmula!$R:$R,Resumo!$C34,Súmula!BW:BW)+SUMIF(Súmula!$AA:$AA,Resumo!$C34,Súmula!CH:CH)+SUMIF(Súmula!$AJ:$AJ,Resumo!$C34,Súmula!CS:CS)+SUMIF(Súmula!$AS:$AS,Resumo!$C34,Súmula!DD:DD)+SUMIF(Súmula!$BB:$BB,Resumo!$C34,Súmula!DO:DO)))</f>
        <v>17</v>
      </c>
      <c r="J34" s="73">
        <f>IF(C34="","",(SUMIF(Súmula!$I:$I,Resumo!$C34,Súmula!BM:BM)+SUMIF(Súmula!$R:$R,Resumo!$C34,Súmula!BX:BX)+SUMIF(Súmula!$AA:$AA,Resumo!$C34,Súmula!CI:CI)+SUMIF(Súmula!$AJ:$AJ,Resumo!$C34,Súmula!CT:CT)+SUMIF(Súmula!$AS:$AS,Resumo!$C34,Súmula!DE:DE)+SUMIF(Súmula!$BB:$BB,Resumo!$C34,Súmula!DP:DP)))</f>
        <v>23</v>
      </c>
      <c r="K34" s="73">
        <f t="shared" si="7"/>
        <v>-6</v>
      </c>
      <c r="L34" s="73"/>
      <c r="M34" s="1"/>
      <c r="N34" s="73" t="str">
        <f t="shared" si="8"/>
        <v>Diney 2/8,</v>
      </c>
      <c r="O34" s="1"/>
      <c r="P34" s="1"/>
      <c r="Q34" s="1"/>
      <c r="R34" s="1"/>
      <c r="S34" s="1"/>
      <c r="T34" s="1"/>
      <c r="U34" s="1"/>
      <c r="V34" s="1"/>
      <c r="W34" s="1"/>
      <c r="X34" s="1"/>
      <c r="Y34" s="1"/>
      <c r="Z34" s="1"/>
    </row>
    <row r="35" spans="1:26" ht="18.75" customHeight="1">
      <c r="A35" s="73">
        <f>Súmula!O29</f>
        <v>4</v>
      </c>
      <c r="B35" s="74">
        <f>IF(C35="","",Súmula!Z29)</f>
        <v>1955</v>
      </c>
      <c r="C35" s="75" t="str">
        <f>IF(Súmula!P29="","",Súmula!P29)</f>
        <v>VV</v>
      </c>
      <c r="D35" s="73">
        <f t="shared" si="5"/>
        <v>6</v>
      </c>
      <c r="E35" s="70">
        <f t="shared" si="6"/>
        <v>5</v>
      </c>
      <c r="F35" s="73">
        <f>IF(C35="","",(SUMIF(Súmula!$I:$I,Resumo!$C35,Súmula!BI:BI)+SUMIF(Súmula!$R:$R,Resumo!$C35,Súmula!BT:BT)+SUMIF(Súmula!$AA:$AA,Resumo!$C35,Súmula!CE:CE)+SUMIF(Súmula!$AJ:$AJ,Resumo!$C35,Súmula!CP:CP)+SUMIF(Súmula!$AS:$AS,Resumo!$C35,Súmula!DA:DA)+SUMIF(Súmula!$BB:$BB,Resumo!$C35,Súmula!DL:DL)))</f>
        <v>1</v>
      </c>
      <c r="G35" s="73">
        <f>IF(C35="","",(SUMIF(Súmula!$I:$I,Resumo!$C35,Súmula!BJ:BJ)+SUMIF(Súmula!$R:$R,Resumo!$C35,Súmula!BU:BU)+SUMIF(Súmula!$AA:$AA,Resumo!$C35,Súmula!CF:CF)+SUMIF(Súmula!$AJ:$AJ,Resumo!$C35,Súmula!CQ:CQ)+SUMIF(Súmula!$AS:$AS,Resumo!$C35,Súmula!DB:DB)+SUMIF(Súmula!$BB:$BB,Resumo!$C35,Súmula!DM:DM)))</f>
        <v>3</v>
      </c>
      <c r="H35" s="73">
        <f>IF(C35="","",(SUMIF(Súmula!$I:$I,Resumo!$C35,Súmula!BK:BK)+SUMIF(Súmula!$R:$R,Resumo!$C35,Súmula!BV:BV)+SUMIF(Súmula!$AA:$AA,Resumo!$C35,Súmula!CG:CG)+SUMIF(Súmula!$AJ:$AJ,Resumo!$C35,Súmula!CR:CR)+SUMIF(Súmula!$AS:$AS,Resumo!$C35,Súmula!DC:DC)+SUMIF(Súmula!$BB:$BB,Resumo!$C35,Súmula!DN:DN)))</f>
        <v>2</v>
      </c>
      <c r="I35" s="73">
        <f>IF(C35="","",(SUMIF(Súmula!$I:$I,Resumo!$C35,Súmula!BL:BL)+SUMIF(Súmula!$R:$R,Resumo!$C35,Súmula!BW:BW)+SUMIF(Súmula!$AA:$AA,Resumo!$C35,Súmula!CH:CH)+SUMIF(Súmula!$AJ:$AJ,Resumo!$C35,Súmula!CS:CS)+SUMIF(Súmula!$AS:$AS,Resumo!$C35,Súmula!DD:DD)+SUMIF(Súmula!$BB:$BB,Resumo!$C35,Súmula!DO:DO)))</f>
        <v>29</v>
      </c>
      <c r="J35" s="73">
        <f>IF(C35="","",(SUMIF(Súmula!$I:$I,Resumo!$C35,Súmula!BM:BM)+SUMIF(Súmula!$R:$R,Resumo!$C35,Súmula!BX:BX)+SUMIF(Súmula!$AA:$AA,Resumo!$C35,Súmula!CI:CI)+SUMIF(Súmula!$AJ:$AJ,Resumo!$C35,Súmula!CT:CT)+SUMIF(Súmula!$AS:$AS,Resumo!$C35,Súmula!DE:DE)+SUMIF(Súmula!$BB:$BB,Resumo!$C35,Súmula!DP:DP)))</f>
        <v>28</v>
      </c>
      <c r="K35" s="73">
        <f t="shared" si="7"/>
        <v>1</v>
      </c>
      <c r="L35" s="73"/>
      <c r="M35" s="1"/>
      <c r="N35" s="73" t="str">
        <f t="shared" si="8"/>
        <v>Vv 5/12,</v>
      </c>
      <c r="O35" s="1"/>
      <c r="P35" s="1"/>
      <c r="Q35" s="1"/>
      <c r="R35" s="1"/>
      <c r="S35" s="1"/>
      <c r="T35" s="1"/>
      <c r="U35" s="1"/>
      <c r="V35" s="1"/>
      <c r="W35" s="1"/>
      <c r="X35" s="1"/>
      <c r="Y35" s="1"/>
      <c r="Z35" s="1"/>
    </row>
    <row r="36" spans="1:26" ht="18.75" customHeight="1">
      <c r="A36" s="73">
        <f>Súmula!O30</f>
        <v>5</v>
      </c>
      <c r="B36" s="74">
        <f>IF(C36="","",Súmula!Z30)</f>
        <v>72</v>
      </c>
      <c r="C36" s="75" t="str">
        <f>IF(Súmula!P30="","",Súmula!P30)</f>
        <v>JEFFERSON</v>
      </c>
      <c r="D36" s="73">
        <f t="shared" si="5"/>
        <v>6</v>
      </c>
      <c r="E36" s="70">
        <f t="shared" si="6"/>
        <v>7</v>
      </c>
      <c r="F36" s="73">
        <f>IF(C36="","",(SUMIF(Súmula!$I:$I,Resumo!$C36,Súmula!BI:BI)+SUMIF(Súmula!$R:$R,Resumo!$C36,Súmula!BT:BT)+SUMIF(Súmula!$AA:$AA,Resumo!$C36,Súmula!CE:CE)+SUMIF(Súmula!$AJ:$AJ,Resumo!$C36,Súmula!CP:CP)+SUMIF(Súmula!$AS:$AS,Resumo!$C36,Súmula!DA:DA)+SUMIF(Súmula!$BB:$BB,Resumo!$C36,Súmula!DL:DL)))</f>
        <v>3</v>
      </c>
      <c r="G36" s="73">
        <f>IF(C36="","",(SUMIF(Súmula!$I:$I,Resumo!$C36,Súmula!BJ:BJ)+SUMIF(Súmula!$R:$R,Resumo!$C36,Súmula!BU:BU)+SUMIF(Súmula!$AA:$AA,Resumo!$C36,Súmula!CF:CF)+SUMIF(Súmula!$AJ:$AJ,Resumo!$C36,Súmula!CQ:CQ)+SUMIF(Súmula!$AS:$AS,Resumo!$C36,Súmula!DB:DB)+SUMIF(Súmula!$BB:$BB,Resumo!$C36,Súmula!DM:DM)))</f>
        <v>1</v>
      </c>
      <c r="H36" s="73">
        <f>IF(C36="","",(SUMIF(Súmula!$I:$I,Resumo!$C36,Súmula!BK:BK)+SUMIF(Súmula!$R:$R,Resumo!$C36,Súmula!BV:BV)+SUMIF(Súmula!$AA:$AA,Resumo!$C36,Súmula!CG:CG)+SUMIF(Súmula!$AJ:$AJ,Resumo!$C36,Súmula!CR:CR)+SUMIF(Súmula!$AS:$AS,Resumo!$C36,Súmula!DC:DC)+SUMIF(Súmula!$BB:$BB,Resumo!$C36,Súmula!DN:DN)))</f>
        <v>2</v>
      </c>
      <c r="I36" s="73">
        <f>IF(C36="","",(SUMIF(Súmula!$I:$I,Resumo!$C36,Súmula!BL:BL)+SUMIF(Súmula!$R:$R,Resumo!$C36,Súmula!BW:BW)+SUMIF(Súmula!$AA:$AA,Resumo!$C36,Súmula!CH:CH)+SUMIF(Súmula!$AJ:$AJ,Resumo!$C36,Súmula!CS:CS)+SUMIF(Súmula!$AS:$AS,Resumo!$C36,Súmula!DD:DD)+SUMIF(Súmula!$BB:$BB,Resumo!$C36,Súmula!DO:DO)))</f>
        <v>31</v>
      </c>
      <c r="J36" s="73">
        <f>IF(C36="","",(SUMIF(Súmula!$I:$I,Resumo!$C36,Súmula!BM:BM)+SUMIF(Súmula!$R:$R,Resumo!$C36,Súmula!BX:BX)+SUMIF(Súmula!$AA:$AA,Resumo!$C36,Súmula!CI:CI)+SUMIF(Súmula!$AJ:$AJ,Resumo!$C36,Súmula!CT:CT)+SUMIF(Súmula!$AS:$AS,Resumo!$C36,Súmula!DE:DE)+SUMIF(Súmula!$BB:$BB,Resumo!$C36,Súmula!DP:DP)))</f>
        <v>27</v>
      </c>
      <c r="K36" s="73">
        <f t="shared" si="7"/>
        <v>4</v>
      </c>
      <c r="L36" s="73"/>
      <c r="M36" s="1"/>
      <c r="N36" s="73" t="str">
        <f t="shared" si="8"/>
        <v>Jefferson 7/12,</v>
      </c>
      <c r="O36" s="1"/>
      <c r="P36" s="1"/>
      <c r="Q36" s="1"/>
      <c r="R36" s="1"/>
      <c r="S36" s="1"/>
      <c r="T36" s="1"/>
      <c r="U36" s="1"/>
      <c r="V36" s="1"/>
      <c r="W36" s="1"/>
      <c r="X36" s="1"/>
      <c r="Y36" s="1"/>
      <c r="Z36" s="1"/>
    </row>
    <row r="37" spans="1:26" ht="18.75" customHeight="1">
      <c r="A37" s="73">
        <f>Súmula!O31</f>
        <v>6</v>
      </c>
      <c r="B37" s="74">
        <f>IF(C37="","",Súmula!Z31)</f>
        <v>310</v>
      </c>
      <c r="C37" s="75" t="str">
        <f>IF(Súmula!P31="","",Súmula!P31)</f>
        <v>MICHILIN</v>
      </c>
      <c r="D37" s="73">
        <f t="shared" si="5"/>
        <v>6</v>
      </c>
      <c r="E37" s="70">
        <f t="shared" si="6"/>
        <v>5</v>
      </c>
      <c r="F37" s="73">
        <f>IF(C37="","",(SUMIF(Súmula!$I:$I,Resumo!$C37,Súmula!BI:BI)+SUMIF(Súmula!$R:$R,Resumo!$C37,Súmula!BT:BT)+SUMIF(Súmula!$AA:$AA,Resumo!$C37,Súmula!CE:CE)+SUMIF(Súmula!$AJ:$AJ,Resumo!$C37,Súmula!CP:CP)+SUMIF(Súmula!$AS:$AS,Resumo!$C37,Súmula!DA:DA)+SUMIF(Súmula!$BB:$BB,Resumo!$C37,Súmula!DL:DL)))</f>
        <v>1</v>
      </c>
      <c r="G37" s="73">
        <f>IF(C37="","",(SUMIF(Súmula!$I:$I,Resumo!$C37,Súmula!BJ:BJ)+SUMIF(Súmula!$R:$R,Resumo!$C37,Súmula!BU:BU)+SUMIF(Súmula!$AA:$AA,Resumo!$C37,Súmula!CF:CF)+SUMIF(Súmula!$AJ:$AJ,Resumo!$C37,Súmula!CQ:CQ)+SUMIF(Súmula!$AS:$AS,Resumo!$C37,Súmula!DB:DB)+SUMIF(Súmula!$BB:$BB,Resumo!$C37,Súmula!DM:DM)))</f>
        <v>3</v>
      </c>
      <c r="H37" s="73">
        <f>IF(C37="","",(SUMIF(Súmula!$I:$I,Resumo!$C37,Súmula!BK:BK)+SUMIF(Súmula!$R:$R,Resumo!$C37,Súmula!BV:BV)+SUMIF(Súmula!$AA:$AA,Resumo!$C37,Súmula!CG:CG)+SUMIF(Súmula!$AJ:$AJ,Resumo!$C37,Súmula!CR:CR)+SUMIF(Súmula!$AS:$AS,Resumo!$C37,Súmula!DC:DC)+SUMIF(Súmula!$BB:$BB,Resumo!$C37,Súmula!DN:DN)))</f>
        <v>2</v>
      </c>
      <c r="I37" s="73">
        <f>IF(C37="","",(SUMIF(Súmula!$I:$I,Resumo!$C37,Súmula!BL:BL)+SUMIF(Súmula!$R:$R,Resumo!$C37,Súmula!BW:BW)+SUMIF(Súmula!$AA:$AA,Resumo!$C37,Súmula!CH:CH)+SUMIF(Súmula!$AJ:$AJ,Resumo!$C37,Súmula!CS:CS)+SUMIF(Súmula!$AS:$AS,Resumo!$C37,Súmula!DD:DD)+SUMIF(Súmula!$BB:$BB,Resumo!$C37,Súmula!DO:DO)))</f>
        <v>25</v>
      </c>
      <c r="J37" s="73">
        <f>IF(C37="","",(SUMIF(Súmula!$I:$I,Resumo!$C37,Súmula!BM:BM)+SUMIF(Súmula!$R:$R,Resumo!$C37,Súmula!BX:BX)+SUMIF(Súmula!$AA:$AA,Resumo!$C37,Súmula!CI:CI)+SUMIF(Súmula!$AJ:$AJ,Resumo!$C37,Súmula!CT:CT)+SUMIF(Súmula!$AS:$AS,Resumo!$C37,Súmula!DE:DE)+SUMIF(Súmula!$BB:$BB,Resumo!$C37,Súmula!DP:DP)))</f>
        <v>31</v>
      </c>
      <c r="K37" s="73">
        <f t="shared" si="7"/>
        <v>-6</v>
      </c>
      <c r="L37" s="73"/>
      <c r="M37" s="1"/>
      <c r="N37" s="73" t="str">
        <f t="shared" si="8"/>
        <v>Michilin 5/12,</v>
      </c>
      <c r="O37" s="1"/>
      <c r="P37" s="1"/>
      <c r="Q37" s="1"/>
      <c r="R37" s="1"/>
      <c r="S37" s="1"/>
      <c r="T37" s="1"/>
      <c r="U37" s="1"/>
      <c r="V37" s="1"/>
      <c r="W37" s="1"/>
      <c r="X37" s="1"/>
      <c r="Y37" s="1"/>
      <c r="Z37" s="1"/>
    </row>
    <row r="38" spans="1:26" ht="18.75" customHeight="1">
      <c r="A38" s="73" t="str">
        <f>Súmula!O32</f>
        <v>R1</v>
      </c>
      <c r="B38" s="74">
        <f>IF(C38="","",Súmula!Z32)</f>
        <v>274</v>
      </c>
      <c r="C38" s="75" t="str">
        <f>IF(Súmula!P32="","",Súmula!P32)</f>
        <v>PERROTTI</v>
      </c>
      <c r="D38" s="73">
        <f t="shared" si="5"/>
        <v>2</v>
      </c>
      <c r="E38" s="70">
        <f t="shared" si="6"/>
        <v>4</v>
      </c>
      <c r="F38" s="73">
        <f>IF(C38="","",(SUMIF(Súmula!$I:$I,Resumo!$C38,Súmula!BI:BI)+SUMIF(Súmula!$R:$R,Resumo!$C38,Súmula!BT:BT)+SUMIF(Súmula!$AA:$AA,Resumo!$C38,Súmula!CE:CE)+SUMIF(Súmula!$AJ:$AJ,Resumo!$C38,Súmula!CP:CP)+SUMIF(Súmula!$AS:$AS,Resumo!$C38,Súmula!DA:DA)+SUMIF(Súmula!$BB:$BB,Resumo!$C38,Súmula!DL:DL)))</f>
        <v>2</v>
      </c>
      <c r="G38" s="73">
        <f>IF(C38="","",(SUMIF(Súmula!$I:$I,Resumo!$C38,Súmula!BJ:BJ)+SUMIF(Súmula!$R:$R,Resumo!$C38,Súmula!BU:BU)+SUMIF(Súmula!$AA:$AA,Resumo!$C38,Súmula!CF:CF)+SUMIF(Súmula!$AJ:$AJ,Resumo!$C38,Súmula!CQ:CQ)+SUMIF(Súmula!$AS:$AS,Resumo!$C38,Súmula!DB:DB)+SUMIF(Súmula!$BB:$BB,Resumo!$C38,Súmula!DM:DM)))</f>
        <v>0</v>
      </c>
      <c r="H38" s="73">
        <f>IF(C38="","",(SUMIF(Súmula!$I:$I,Resumo!$C38,Súmula!BK:BK)+SUMIF(Súmula!$R:$R,Resumo!$C38,Súmula!BV:BV)+SUMIF(Súmula!$AA:$AA,Resumo!$C38,Súmula!CG:CG)+SUMIF(Súmula!$AJ:$AJ,Resumo!$C38,Súmula!CR:CR)+SUMIF(Súmula!$AS:$AS,Resumo!$C38,Súmula!DC:DC)+SUMIF(Súmula!$BB:$BB,Resumo!$C38,Súmula!DN:DN)))</f>
        <v>0</v>
      </c>
      <c r="I38" s="73">
        <f>IF(C38="","",(SUMIF(Súmula!$I:$I,Resumo!$C38,Súmula!BL:BL)+SUMIF(Súmula!$R:$R,Resumo!$C38,Súmula!BW:BW)+SUMIF(Súmula!$AA:$AA,Resumo!$C38,Súmula!CH:CH)+SUMIF(Súmula!$AJ:$AJ,Resumo!$C38,Súmula!CS:CS)+SUMIF(Súmula!$AS:$AS,Resumo!$C38,Súmula!DD:DD)+SUMIF(Súmula!$BB:$BB,Resumo!$C38,Súmula!DO:DO)))</f>
        <v>10</v>
      </c>
      <c r="J38" s="73">
        <f>IF(C38="","",(SUMIF(Súmula!$I:$I,Resumo!$C38,Súmula!BM:BM)+SUMIF(Súmula!$R:$R,Resumo!$C38,Súmula!BX:BX)+SUMIF(Súmula!$AA:$AA,Resumo!$C38,Súmula!CI:CI)+SUMIF(Súmula!$AJ:$AJ,Resumo!$C38,Súmula!CT:CT)+SUMIF(Súmula!$AS:$AS,Resumo!$C38,Súmula!DE:DE)+SUMIF(Súmula!$BB:$BB,Resumo!$C38,Súmula!DP:DP)))</f>
        <v>8</v>
      </c>
      <c r="K38" s="73">
        <f t="shared" si="7"/>
        <v>2</v>
      </c>
      <c r="L38" s="73"/>
      <c r="M38" s="1"/>
      <c r="N38" s="73" t="str">
        <f t="shared" si="8"/>
        <v>Perrotti 4/4</v>
      </c>
      <c r="O38" s="1"/>
      <c r="P38" s="1"/>
      <c r="Q38" s="1"/>
      <c r="R38" s="1"/>
      <c r="S38" s="1"/>
      <c r="T38" s="1"/>
      <c r="U38" s="1"/>
      <c r="V38" s="1"/>
      <c r="W38" s="1"/>
      <c r="X38" s="1"/>
      <c r="Y38" s="1"/>
      <c r="Z38" s="1"/>
    </row>
    <row r="39" spans="1:26" ht="18.75" customHeight="1">
      <c r="A39" s="73" t="str">
        <f>Súmula!O33</f>
        <v>R2</v>
      </c>
      <c r="B39" s="74" t="str">
        <f>IF(C39="","",Súmula!Z33)</f>
        <v/>
      </c>
      <c r="C39" s="75" t="str">
        <f>IF(Súmula!P33="","",Súmula!P33)</f>
        <v/>
      </c>
      <c r="D39" s="73" t="str">
        <f t="shared" si="5"/>
        <v/>
      </c>
      <c r="E39" s="70" t="str">
        <f t="shared" si="6"/>
        <v/>
      </c>
      <c r="F39" s="73" t="str">
        <f>IF(C39="","",(SUMIF(Súmula!$I:$I,Resumo!$C39,Súmula!BI:BI)+SUMIF(Súmula!$R:$R,Resumo!$C39,Súmula!BT:BT)+SUMIF(Súmula!$AA:$AA,Resumo!$C39,Súmula!CE:CE)+SUMIF(Súmula!$AJ:$AJ,Resumo!$C39,Súmula!CP:CP)+SUMIF(Súmula!$AS:$AS,Resumo!$C39,Súmula!DA:DA)+SUMIF(Súmula!$BB:$BB,Resumo!$C39,Súmula!DL:DL)))</f>
        <v/>
      </c>
      <c r="G39" s="73" t="str">
        <f>IF(C39="","",(SUMIF(Súmula!$I:$I,Resumo!$C39,Súmula!BJ:BJ)+SUMIF(Súmula!$R:$R,Resumo!$C39,Súmula!BU:BU)+SUMIF(Súmula!$AA:$AA,Resumo!$C39,Súmula!CF:CF)+SUMIF(Súmula!$AJ:$AJ,Resumo!$C39,Súmula!CQ:CQ)+SUMIF(Súmula!$AS:$AS,Resumo!$C39,Súmula!DB:DB)+SUMIF(Súmula!$BB:$BB,Resumo!$C39,Súmula!DM:DM)))</f>
        <v/>
      </c>
      <c r="H39" s="73" t="str">
        <f>IF(C39="","",(SUMIF(Súmula!$I:$I,Resumo!$C39,Súmula!BK:BK)+SUMIF(Súmula!$R:$R,Resumo!$C39,Súmula!BV:BV)+SUMIF(Súmula!$AA:$AA,Resumo!$C39,Súmula!CG:CG)+SUMIF(Súmula!$AJ:$AJ,Resumo!$C39,Súmula!CR:CR)+SUMIF(Súmula!$AS:$AS,Resumo!$C39,Súmula!DC:DC)+SUMIF(Súmula!$BB:$BB,Resumo!$C39,Súmula!DN:DN)))</f>
        <v/>
      </c>
      <c r="I39" s="73" t="str">
        <f>IF(C39="","",(SUMIF(Súmula!$I:$I,Resumo!$C39,Súmula!BL:BL)+SUMIF(Súmula!$R:$R,Resumo!$C39,Súmula!BW:BW)+SUMIF(Súmula!$AA:$AA,Resumo!$C39,Súmula!CH:CH)+SUMIF(Súmula!$AJ:$AJ,Resumo!$C39,Súmula!CS:CS)+SUMIF(Súmula!$AS:$AS,Resumo!$C39,Súmula!DD:DD)+SUMIF(Súmula!$BB:$BB,Resumo!$C39,Súmula!DO:DO)))</f>
        <v/>
      </c>
      <c r="J39" s="73" t="str">
        <f>IF(C39="","",(SUMIF(Súmula!$I:$I,Resumo!$C39,Súmula!BM:BM)+SUMIF(Súmula!$R:$R,Resumo!$C39,Súmula!BX:BX)+SUMIF(Súmula!$AA:$AA,Resumo!$C39,Súmula!CI:CI)+SUMIF(Súmula!$AJ:$AJ,Resumo!$C39,Súmula!CT:CT)+SUMIF(Súmula!$AS:$AS,Resumo!$C39,Súmula!DE:DE)+SUMIF(Súmula!$BB:$BB,Resumo!$C39,Súmula!DP:DP)))</f>
        <v/>
      </c>
      <c r="K39" s="73" t="str">
        <f t="shared" si="7"/>
        <v/>
      </c>
      <c r="L39" s="73"/>
      <c r="M39" s="1"/>
      <c r="N39" s="73" t="str">
        <f t="shared" si="8"/>
        <v/>
      </c>
      <c r="O39" s="1"/>
      <c r="P39" s="1"/>
      <c r="Q39" s="1"/>
      <c r="R39" s="1"/>
      <c r="S39" s="1"/>
      <c r="T39" s="1"/>
      <c r="U39" s="1"/>
      <c r="V39" s="1"/>
      <c r="W39" s="1"/>
      <c r="X39" s="1"/>
      <c r="Y39" s="1"/>
      <c r="Z39" s="1"/>
    </row>
    <row r="40" spans="1:26" ht="18.75" customHeight="1">
      <c r="A40" s="73" t="str">
        <f>Súmula!O34</f>
        <v>R3</v>
      </c>
      <c r="B40" s="74" t="str">
        <f>IF(C40="","",Súmula!Z34)</f>
        <v/>
      </c>
      <c r="C40" s="75" t="str">
        <f>IF(Súmula!P34="","",Súmula!P34)</f>
        <v/>
      </c>
      <c r="D40" s="73" t="str">
        <f t="shared" si="5"/>
        <v/>
      </c>
      <c r="E40" s="70" t="str">
        <f t="shared" si="6"/>
        <v/>
      </c>
      <c r="F40" s="73" t="str">
        <f>IF(C40="","",(SUMIF(Súmula!$I:$I,Resumo!$C40,Súmula!BI:BI)+SUMIF(Súmula!$R:$R,Resumo!$C40,Súmula!BT:BT)+SUMIF(Súmula!$AA:$AA,Resumo!$C40,Súmula!CE:CE)+SUMIF(Súmula!$AJ:$AJ,Resumo!$C40,Súmula!CP:CP)+SUMIF(Súmula!$AS:$AS,Resumo!$C40,Súmula!DA:DA)+SUMIF(Súmula!$BB:$BB,Resumo!$C40,Súmula!DL:DL)))</f>
        <v/>
      </c>
      <c r="G40" s="73" t="str">
        <f>IF(C40="","",(SUMIF(Súmula!$I:$I,Resumo!$C40,Súmula!BJ:BJ)+SUMIF(Súmula!$R:$R,Resumo!$C40,Súmula!BU:BU)+SUMIF(Súmula!$AA:$AA,Resumo!$C40,Súmula!CF:CF)+SUMIF(Súmula!$AJ:$AJ,Resumo!$C40,Súmula!CQ:CQ)+SUMIF(Súmula!$AS:$AS,Resumo!$C40,Súmula!DB:DB)+SUMIF(Súmula!$BB:$BB,Resumo!$C40,Súmula!DM:DM)))</f>
        <v/>
      </c>
      <c r="H40" s="73" t="str">
        <f>IF(C40="","",(SUMIF(Súmula!$I:$I,Resumo!$C40,Súmula!BK:BK)+SUMIF(Súmula!$R:$R,Resumo!$C40,Súmula!BV:BV)+SUMIF(Súmula!$AA:$AA,Resumo!$C40,Súmula!CG:CG)+SUMIF(Súmula!$AJ:$AJ,Resumo!$C40,Súmula!CR:CR)+SUMIF(Súmula!$AS:$AS,Resumo!$C40,Súmula!DC:DC)+SUMIF(Súmula!$BB:$BB,Resumo!$C40,Súmula!DN:DN)))</f>
        <v/>
      </c>
      <c r="I40" s="73" t="str">
        <f>IF(C40="","",(SUMIF(Súmula!$I:$I,Resumo!$C40,Súmula!BL:BL)+SUMIF(Súmula!$R:$R,Resumo!$C40,Súmula!BW:BW)+SUMIF(Súmula!$AA:$AA,Resumo!$C40,Súmula!CH:CH)+SUMIF(Súmula!$AJ:$AJ,Resumo!$C40,Súmula!CS:CS)+SUMIF(Súmula!$AS:$AS,Resumo!$C40,Súmula!DD:DD)+SUMIF(Súmula!$BB:$BB,Resumo!$C40,Súmula!DO:DO)))</f>
        <v/>
      </c>
      <c r="J40" s="73" t="str">
        <f>IF(C40="","",(SUMIF(Súmula!$I:$I,Resumo!$C40,Súmula!BM:BM)+SUMIF(Súmula!$R:$R,Resumo!$C40,Súmula!BX:BX)+SUMIF(Súmula!$AA:$AA,Resumo!$C40,Súmula!CI:CI)+SUMIF(Súmula!$AJ:$AJ,Resumo!$C40,Súmula!CT:CT)+SUMIF(Súmula!$AS:$AS,Resumo!$C40,Súmula!DE:DE)+SUMIF(Súmula!$BB:$BB,Resumo!$C40,Súmula!DP:DP)))</f>
        <v/>
      </c>
      <c r="K40" s="73" t="str">
        <f t="shared" si="7"/>
        <v/>
      </c>
      <c r="L40" s="73"/>
      <c r="M40" s="1"/>
      <c r="N40" s="73" t="str">
        <f t="shared" si="8"/>
        <v/>
      </c>
      <c r="O40" s="1"/>
      <c r="P40" s="1"/>
      <c r="Q40" s="1"/>
      <c r="R40" s="1"/>
      <c r="S40" s="1"/>
      <c r="T40" s="1"/>
      <c r="U40" s="1"/>
      <c r="V40" s="1"/>
      <c r="W40" s="1"/>
      <c r="X40" s="1"/>
      <c r="Y40" s="1"/>
      <c r="Z40" s="1"/>
    </row>
    <row r="41" spans="1:26" ht="18.75" customHeight="1">
      <c r="A41" s="73" t="str">
        <f>Súmula!O35</f>
        <v>R4</v>
      </c>
      <c r="B41" s="74" t="str">
        <f>IF(C41="","",Súmula!Z35)</f>
        <v/>
      </c>
      <c r="C41" s="75" t="str">
        <f>IF(Súmula!P35="","",Súmula!P35)</f>
        <v/>
      </c>
      <c r="D41" s="73" t="str">
        <f t="shared" si="5"/>
        <v/>
      </c>
      <c r="E41" s="70" t="str">
        <f t="shared" si="6"/>
        <v/>
      </c>
      <c r="F41" s="73" t="str">
        <f>IF(C41="","",(SUMIF(Súmula!$I:$I,Resumo!$C41,Súmula!BI:BI)+SUMIF(Súmula!$R:$R,Resumo!$C41,Súmula!BT:BT)+SUMIF(Súmula!$AA:$AA,Resumo!$C41,Súmula!CE:CE)+SUMIF(Súmula!$AJ:$AJ,Resumo!$C41,Súmula!CP:CP)+SUMIF(Súmula!$AS:$AS,Resumo!$C41,Súmula!DA:DA)+SUMIF(Súmula!$BB:$BB,Resumo!$C41,Súmula!DL:DL)))</f>
        <v/>
      </c>
      <c r="G41" s="73" t="str">
        <f>IF(C41="","",(SUMIF(Súmula!$I:$I,Resumo!$C41,Súmula!BJ:BJ)+SUMIF(Súmula!$R:$R,Resumo!$C41,Súmula!BU:BU)+SUMIF(Súmula!$AA:$AA,Resumo!$C41,Súmula!CF:CF)+SUMIF(Súmula!$AJ:$AJ,Resumo!$C41,Súmula!CQ:CQ)+SUMIF(Súmula!$AS:$AS,Resumo!$C41,Súmula!DB:DB)+SUMIF(Súmula!$BB:$BB,Resumo!$C41,Súmula!DM:DM)))</f>
        <v/>
      </c>
      <c r="H41" s="73" t="str">
        <f>IF(C41="","",(SUMIF(Súmula!$I:$I,Resumo!$C41,Súmula!BK:BK)+SUMIF(Súmula!$R:$R,Resumo!$C41,Súmula!BV:BV)+SUMIF(Súmula!$AA:$AA,Resumo!$C41,Súmula!CG:CG)+SUMIF(Súmula!$AJ:$AJ,Resumo!$C41,Súmula!CR:CR)+SUMIF(Súmula!$AS:$AS,Resumo!$C41,Súmula!DC:DC)+SUMIF(Súmula!$BB:$BB,Resumo!$C41,Súmula!DN:DN)))</f>
        <v/>
      </c>
      <c r="I41" s="73" t="str">
        <f>IF(C41="","",(SUMIF(Súmula!$I:$I,Resumo!$C41,Súmula!BL:BL)+SUMIF(Súmula!$R:$R,Resumo!$C41,Súmula!BW:BW)+SUMIF(Súmula!$AA:$AA,Resumo!$C41,Súmula!CH:CH)+SUMIF(Súmula!$AJ:$AJ,Resumo!$C41,Súmula!CS:CS)+SUMIF(Súmula!$AS:$AS,Resumo!$C41,Súmula!DD:DD)+SUMIF(Súmula!$BB:$BB,Resumo!$C41,Súmula!DO:DO)))</f>
        <v/>
      </c>
      <c r="J41" s="73" t="str">
        <f>IF(C41="","",(SUMIF(Súmula!$I:$I,Resumo!$C41,Súmula!BM:BM)+SUMIF(Súmula!$R:$R,Resumo!$C41,Súmula!BX:BX)+SUMIF(Súmula!$AA:$AA,Resumo!$C41,Súmula!CI:CI)+SUMIF(Súmula!$AJ:$AJ,Resumo!$C41,Súmula!CT:CT)+SUMIF(Súmula!$AS:$AS,Resumo!$C41,Súmula!DE:DE)+SUMIF(Súmula!$BB:$BB,Resumo!$C41,Súmula!DP:DP)))</f>
        <v/>
      </c>
      <c r="K41" s="73" t="str">
        <f t="shared" si="7"/>
        <v/>
      </c>
      <c r="L41" s="73"/>
      <c r="M41" s="1"/>
      <c r="N41" s="73" t="str">
        <f t="shared" si="8"/>
        <v/>
      </c>
      <c r="O41" s="1"/>
      <c r="P41" s="1"/>
      <c r="Q41" s="1"/>
      <c r="R41" s="1"/>
      <c r="S41" s="1"/>
      <c r="T41" s="1"/>
      <c r="U41" s="1"/>
      <c r="V41" s="1"/>
      <c r="W41" s="1"/>
      <c r="X41" s="1"/>
      <c r="Y41" s="1"/>
      <c r="Z41" s="1"/>
    </row>
    <row r="42" spans="1:26" ht="18.75" customHeight="1">
      <c r="A42" s="73" t="str">
        <f>Súmula!O36</f>
        <v>R5</v>
      </c>
      <c r="B42" s="74" t="str">
        <f>IF(C42="","",Súmula!Z36)</f>
        <v/>
      </c>
      <c r="C42" s="75" t="str">
        <f>IF(Súmula!P36="","",Súmula!P36)</f>
        <v/>
      </c>
      <c r="D42" s="73" t="str">
        <f t="shared" si="5"/>
        <v/>
      </c>
      <c r="E42" s="70" t="str">
        <f t="shared" si="6"/>
        <v/>
      </c>
      <c r="F42" s="73" t="str">
        <f>IF(C42="","",(SUMIF(Súmula!$I:$I,Resumo!$C42,Súmula!BI:BI)+SUMIF(Súmula!$R:$R,Resumo!$C42,Súmula!BT:BT)+SUMIF(Súmula!$AA:$AA,Resumo!$C42,Súmula!CE:CE)+SUMIF(Súmula!$AJ:$AJ,Resumo!$C42,Súmula!CP:CP)+SUMIF(Súmula!$AS:$AS,Resumo!$C42,Súmula!DA:DA)+SUMIF(Súmula!$BB:$BB,Resumo!$C42,Súmula!DL:DL)))</f>
        <v/>
      </c>
      <c r="G42" s="73" t="str">
        <f>IF(C42="","",(SUMIF(Súmula!$I:$I,Resumo!$C42,Súmula!BJ:BJ)+SUMIF(Súmula!$R:$R,Resumo!$C42,Súmula!BU:BU)+SUMIF(Súmula!$AA:$AA,Resumo!$C42,Súmula!CF:CF)+SUMIF(Súmula!$AJ:$AJ,Resumo!$C42,Súmula!CQ:CQ)+SUMIF(Súmula!$AS:$AS,Resumo!$C42,Súmula!DB:DB)+SUMIF(Súmula!$BB:$BB,Resumo!$C42,Súmula!DM:DM)))</f>
        <v/>
      </c>
      <c r="H42" s="73" t="str">
        <f>IF(C42="","",(SUMIF(Súmula!$I:$I,Resumo!$C42,Súmula!BK:BK)+SUMIF(Súmula!$R:$R,Resumo!$C42,Súmula!BV:BV)+SUMIF(Súmula!$AA:$AA,Resumo!$C42,Súmula!CG:CG)+SUMIF(Súmula!$AJ:$AJ,Resumo!$C42,Súmula!CR:CR)+SUMIF(Súmula!$AS:$AS,Resumo!$C42,Súmula!DC:DC)+SUMIF(Súmula!$BB:$BB,Resumo!$C42,Súmula!DN:DN)))</f>
        <v/>
      </c>
      <c r="I42" s="73" t="str">
        <f>IF(C42="","",(SUMIF(Súmula!$I:$I,Resumo!$C42,Súmula!BL:BL)+SUMIF(Súmula!$R:$R,Resumo!$C42,Súmula!BW:BW)+SUMIF(Súmula!$AA:$AA,Resumo!$C42,Súmula!CH:CH)+SUMIF(Súmula!$AJ:$AJ,Resumo!$C42,Súmula!CS:CS)+SUMIF(Súmula!$AS:$AS,Resumo!$C42,Súmula!DD:DD)+SUMIF(Súmula!$BB:$BB,Resumo!$C42,Súmula!DO:DO)))</f>
        <v/>
      </c>
      <c r="J42" s="73" t="str">
        <f>IF(C42="","",(SUMIF(Súmula!$I:$I,Resumo!$C42,Súmula!BM:BM)+SUMIF(Súmula!$R:$R,Resumo!$C42,Súmula!BX:BX)+SUMIF(Súmula!$AA:$AA,Resumo!$C42,Súmula!CI:CI)+SUMIF(Súmula!$AJ:$AJ,Resumo!$C42,Súmula!CT:CT)+SUMIF(Súmula!$AS:$AS,Resumo!$C42,Súmula!DE:DE)+SUMIF(Súmula!$BB:$BB,Resumo!$C42,Súmula!DP:DP)))</f>
        <v/>
      </c>
      <c r="K42" s="73" t="str">
        <f t="shared" si="7"/>
        <v/>
      </c>
      <c r="L42" s="73"/>
      <c r="M42" s="1"/>
      <c r="N42" s="73" t="str">
        <f t="shared" si="8"/>
        <v/>
      </c>
      <c r="O42" s="1"/>
      <c r="P42" s="1"/>
      <c r="Q42" s="1"/>
      <c r="R42" s="1"/>
      <c r="S42" s="1"/>
      <c r="T42" s="1"/>
      <c r="U42" s="1"/>
      <c r="V42" s="1"/>
      <c r="W42" s="1"/>
      <c r="X42" s="1"/>
      <c r="Y42" s="1"/>
      <c r="Z42" s="1"/>
    </row>
    <row r="43" spans="1:26" ht="18.75" customHeight="1">
      <c r="A43" s="73" t="str">
        <f>Súmula!O37</f>
        <v>R6</v>
      </c>
      <c r="B43" s="74" t="str">
        <f>IF(C43="","",Súmula!Z37)</f>
        <v/>
      </c>
      <c r="C43" s="75" t="str">
        <f>IF(Súmula!P37="","",Súmula!P37)</f>
        <v/>
      </c>
      <c r="D43" s="73" t="str">
        <f t="shared" si="5"/>
        <v/>
      </c>
      <c r="E43" s="70" t="str">
        <f t="shared" si="6"/>
        <v/>
      </c>
      <c r="F43" s="73" t="str">
        <f>IF(C43="","",(SUMIF(Súmula!$I:$I,Resumo!$C43,Súmula!BI:BI)+SUMIF(Súmula!$R:$R,Resumo!$C43,Súmula!BT:BT)+SUMIF(Súmula!$AA:$AA,Resumo!$C43,Súmula!CE:CE)+SUMIF(Súmula!$AJ:$AJ,Resumo!$C43,Súmula!CP:CP)+SUMIF(Súmula!$AS:$AS,Resumo!$C43,Súmula!DA:DA)+SUMIF(Súmula!$BB:$BB,Resumo!$C43,Súmula!DL:DL)))</f>
        <v/>
      </c>
      <c r="G43" s="73" t="str">
        <f>IF(C43="","",(SUMIF(Súmula!$I:$I,Resumo!$C43,Súmula!BJ:BJ)+SUMIF(Súmula!$R:$R,Resumo!$C43,Súmula!BU:BU)+SUMIF(Súmula!$AA:$AA,Resumo!$C43,Súmula!CF:CF)+SUMIF(Súmula!$AJ:$AJ,Resumo!$C43,Súmula!CQ:CQ)+SUMIF(Súmula!$AS:$AS,Resumo!$C43,Súmula!DB:DB)+SUMIF(Súmula!$BB:$BB,Resumo!$C43,Súmula!DM:DM)))</f>
        <v/>
      </c>
      <c r="H43" s="73" t="str">
        <f>IF(C43="","",(SUMIF(Súmula!$I:$I,Resumo!$C43,Súmula!BK:BK)+SUMIF(Súmula!$R:$R,Resumo!$C43,Súmula!BV:BV)+SUMIF(Súmula!$AA:$AA,Resumo!$C43,Súmula!CG:CG)+SUMIF(Súmula!$AJ:$AJ,Resumo!$C43,Súmula!CR:CR)+SUMIF(Súmula!$AS:$AS,Resumo!$C43,Súmula!DC:DC)+SUMIF(Súmula!$BB:$BB,Resumo!$C43,Súmula!DN:DN)))</f>
        <v/>
      </c>
      <c r="I43" s="73" t="str">
        <f>IF(C43="","",(SUMIF(Súmula!$I:$I,Resumo!$C43,Súmula!BL:BL)+SUMIF(Súmula!$R:$R,Resumo!$C43,Súmula!BW:BW)+SUMIF(Súmula!$AA:$AA,Resumo!$C43,Súmula!CH:CH)+SUMIF(Súmula!$AJ:$AJ,Resumo!$C43,Súmula!CS:CS)+SUMIF(Súmula!$AS:$AS,Resumo!$C43,Súmula!DD:DD)+SUMIF(Súmula!$BB:$BB,Resumo!$C43,Súmula!DO:DO)))</f>
        <v/>
      </c>
      <c r="J43" s="73" t="str">
        <f>IF(C43="","",(SUMIF(Súmula!$I:$I,Resumo!$C43,Súmula!BM:BM)+SUMIF(Súmula!$R:$R,Resumo!$C43,Súmula!BX:BX)+SUMIF(Súmula!$AA:$AA,Resumo!$C43,Súmula!CI:CI)+SUMIF(Súmula!$AJ:$AJ,Resumo!$C43,Súmula!CT:CT)+SUMIF(Súmula!$AS:$AS,Resumo!$C43,Súmula!DE:DE)+SUMIF(Súmula!$BB:$BB,Resumo!$C43,Súmula!DP:DP)))</f>
        <v/>
      </c>
      <c r="K43" s="73" t="str">
        <f t="shared" si="7"/>
        <v/>
      </c>
      <c r="L43" s="73"/>
      <c r="M43" s="1"/>
      <c r="N43" s="73" t="str">
        <f t="shared" si="8"/>
        <v/>
      </c>
      <c r="O43" s="1"/>
      <c r="P43" s="1"/>
      <c r="Q43" s="1"/>
      <c r="R43" s="1"/>
      <c r="S43" s="1"/>
      <c r="T43" s="1"/>
      <c r="U43" s="1"/>
      <c r="V43" s="1"/>
      <c r="W43" s="1"/>
      <c r="X43" s="1"/>
      <c r="Y43" s="1"/>
      <c r="Z43" s="1"/>
    </row>
    <row r="44" spans="1:26" ht="18.75" customHeight="1" outlineLevel="1">
      <c r="A44" s="73" t="str">
        <f>Súmula!O38</f>
        <v>R7</v>
      </c>
      <c r="B44" s="74" t="str">
        <f>IF(C44="","",Súmula!Z38)</f>
        <v/>
      </c>
      <c r="C44" s="75" t="str">
        <f>IF(Súmula!P38="","",Súmula!P38)</f>
        <v/>
      </c>
      <c r="D44" s="73" t="str">
        <f t="shared" si="5"/>
        <v/>
      </c>
      <c r="E44" s="70" t="str">
        <f t="shared" si="6"/>
        <v/>
      </c>
      <c r="F44" s="73" t="str">
        <f>IF(C44="","",(SUMIF(Súmula!$I:$I,Resumo!$C44,Súmula!BI:BI)+SUMIF(Súmula!$R:$R,Resumo!$C44,Súmula!BT:BT)+SUMIF(Súmula!$AA:$AA,Resumo!$C44,Súmula!CE:CE)+SUMIF(Súmula!$AJ:$AJ,Resumo!$C44,Súmula!CP:CP)+SUMIF(Súmula!$AS:$AS,Resumo!$C44,Súmula!DA:DA)+SUMIF(Súmula!$BB:$BB,Resumo!$C44,Súmula!DL:DL)))</f>
        <v/>
      </c>
      <c r="G44" s="73" t="str">
        <f>IF(C44="","",(SUMIF(Súmula!$I:$I,Resumo!$C44,Súmula!BJ:BJ)+SUMIF(Súmula!$R:$R,Resumo!$C44,Súmula!BU:BU)+SUMIF(Súmula!$AA:$AA,Resumo!$C44,Súmula!CF:CF)+SUMIF(Súmula!$AJ:$AJ,Resumo!$C44,Súmula!CQ:CQ)+SUMIF(Súmula!$AS:$AS,Resumo!$C44,Súmula!DB:DB)+SUMIF(Súmula!$BB:$BB,Resumo!$C44,Súmula!DM:DM)))</f>
        <v/>
      </c>
      <c r="H44" s="73" t="str">
        <f>IF(C44="","",(SUMIF(Súmula!$I:$I,Resumo!$C44,Súmula!BK:BK)+SUMIF(Súmula!$R:$R,Resumo!$C44,Súmula!BV:BV)+SUMIF(Súmula!$AA:$AA,Resumo!$C44,Súmula!CG:CG)+SUMIF(Súmula!$AJ:$AJ,Resumo!$C44,Súmula!CR:CR)+SUMIF(Súmula!$AS:$AS,Resumo!$C44,Súmula!DC:DC)+SUMIF(Súmula!$BB:$BB,Resumo!$C44,Súmula!DN:DN)))</f>
        <v/>
      </c>
      <c r="I44" s="73" t="str">
        <f>IF(C44="","",(SUMIF(Súmula!$I:$I,Resumo!$C44,Súmula!BL:BL)+SUMIF(Súmula!$R:$R,Resumo!$C44,Súmula!BW:BW)+SUMIF(Súmula!$AA:$AA,Resumo!$C44,Súmula!CH:CH)+SUMIF(Súmula!$AJ:$AJ,Resumo!$C44,Súmula!CS:CS)+SUMIF(Súmula!$AS:$AS,Resumo!$C44,Súmula!DD:DD)+SUMIF(Súmula!$BB:$BB,Resumo!$C44,Súmula!DO:DO)))</f>
        <v/>
      </c>
      <c r="J44" s="73" t="str">
        <f>IF(C44="","",(SUMIF(Súmula!$I:$I,Resumo!$C44,Súmula!BM:BM)+SUMIF(Súmula!$R:$R,Resumo!$C44,Súmula!BX:BX)+SUMIF(Súmula!$AA:$AA,Resumo!$C44,Súmula!CI:CI)+SUMIF(Súmula!$AJ:$AJ,Resumo!$C44,Súmula!CT:CT)+SUMIF(Súmula!$AS:$AS,Resumo!$C44,Súmula!DE:DE)+SUMIF(Súmula!$BB:$BB,Resumo!$C44,Súmula!DP:DP)))</f>
        <v/>
      </c>
      <c r="K44" s="73" t="str">
        <f t="shared" si="7"/>
        <v/>
      </c>
      <c r="L44" s="73"/>
      <c r="M44" s="1"/>
      <c r="N44" s="73" t="str">
        <f t="shared" si="8"/>
        <v/>
      </c>
      <c r="O44" s="1"/>
      <c r="P44" s="1"/>
      <c r="Q44" s="1"/>
      <c r="R44" s="1"/>
      <c r="S44" s="1"/>
      <c r="T44" s="1"/>
      <c r="U44" s="1"/>
      <c r="V44" s="1"/>
      <c r="W44" s="1"/>
      <c r="X44" s="1"/>
      <c r="Y44" s="1"/>
      <c r="Z44" s="1"/>
    </row>
    <row r="45" spans="1:26" ht="18.75" customHeight="1" outlineLevel="1">
      <c r="A45" s="73" t="str">
        <f>Súmula!O39</f>
        <v>R8</v>
      </c>
      <c r="B45" s="74" t="str">
        <f>IF(C45="","",Súmula!Z39)</f>
        <v/>
      </c>
      <c r="C45" s="75" t="str">
        <f>IF(Súmula!P39="","",Súmula!P39)</f>
        <v/>
      </c>
      <c r="D45" s="73" t="str">
        <f t="shared" si="5"/>
        <v/>
      </c>
      <c r="E45" s="70" t="str">
        <f t="shared" si="6"/>
        <v/>
      </c>
      <c r="F45" s="73" t="str">
        <f>IF(C45="","",(SUMIF(Súmula!$I:$I,Resumo!$C45,Súmula!BI:BI)+SUMIF(Súmula!$R:$R,Resumo!$C45,Súmula!BT:BT)+SUMIF(Súmula!$AA:$AA,Resumo!$C45,Súmula!CE:CE)+SUMIF(Súmula!$AJ:$AJ,Resumo!$C45,Súmula!CP:CP)+SUMIF(Súmula!$AS:$AS,Resumo!$C45,Súmula!DA:DA)+SUMIF(Súmula!$BB:$BB,Resumo!$C45,Súmula!DL:DL)))</f>
        <v/>
      </c>
      <c r="G45" s="73" t="str">
        <f>IF(C45="","",(SUMIF(Súmula!$I:$I,Resumo!$C45,Súmula!BJ:BJ)+SUMIF(Súmula!$R:$R,Resumo!$C45,Súmula!BU:BU)+SUMIF(Súmula!$AA:$AA,Resumo!$C45,Súmula!CF:CF)+SUMIF(Súmula!$AJ:$AJ,Resumo!$C45,Súmula!CQ:CQ)+SUMIF(Súmula!$AS:$AS,Resumo!$C45,Súmula!DB:DB)+SUMIF(Súmula!$BB:$BB,Resumo!$C45,Súmula!DM:DM)))</f>
        <v/>
      </c>
      <c r="H45" s="73" t="str">
        <f>IF(C45="","",(SUMIF(Súmula!$I:$I,Resumo!$C45,Súmula!BK:BK)+SUMIF(Súmula!$R:$R,Resumo!$C45,Súmula!BV:BV)+SUMIF(Súmula!$AA:$AA,Resumo!$C45,Súmula!CG:CG)+SUMIF(Súmula!$AJ:$AJ,Resumo!$C45,Súmula!CR:CR)+SUMIF(Súmula!$AS:$AS,Resumo!$C45,Súmula!DC:DC)+SUMIF(Súmula!$BB:$BB,Resumo!$C45,Súmula!DN:DN)))</f>
        <v/>
      </c>
      <c r="I45" s="73" t="str">
        <f>IF(C45="","",(SUMIF(Súmula!$I:$I,Resumo!$C45,Súmula!BL:BL)+SUMIF(Súmula!$R:$R,Resumo!$C45,Súmula!BW:BW)+SUMIF(Súmula!$AA:$AA,Resumo!$C45,Súmula!CH:CH)+SUMIF(Súmula!$AJ:$AJ,Resumo!$C45,Súmula!CS:CS)+SUMIF(Súmula!$AS:$AS,Resumo!$C45,Súmula!DD:DD)+SUMIF(Súmula!$BB:$BB,Resumo!$C45,Súmula!DO:DO)))</f>
        <v/>
      </c>
      <c r="J45" s="73" t="str">
        <f>IF(C45="","",(SUMIF(Súmula!$I:$I,Resumo!$C45,Súmula!BM:BM)+SUMIF(Súmula!$R:$R,Resumo!$C45,Súmula!BX:BX)+SUMIF(Súmula!$AA:$AA,Resumo!$C45,Súmula!CI:CI)+SUMIF(Súmula!$AJ:$AJ,Resumo!$C45,Súmula!CT:CT)+SUMIF(Súmula!$AS:$AS,Resumo!$C45,Súmula!DE:DE)+SUMIF(Súmula!$BB:$BB,Resumo!$C45,Súmula!DP:DP)))</f>
        <v/>
      </c>
      <c r="K45" s="73" t="str">
        <f t="shared" si="7"/>
        <v/>
      </c>
      <c r="L45" s="73"/>
      <c r="M45" s="1"/>
      <c r="N45" s="73" t="str">
        <f t="shared" si="8"/>
        <v/>
      </c>
      <c r="O45" s="1"/>
      <c r="P45" s="1"/>
      <c r="Q45" s="1"/>
      <c r="R45" s="1"/>
      <c r="S45" s="1"/>
      <c r="T45" s="1"/>
      <c r="U45" s="1"/>
      <c r="V45" s="1"/>
      <c r="W45" s="1"/>
      <c r="X45" s="1"/>
      <c r="Y45" s="1"/>
      <c r="Z45" s="1"/>
    </row>
    <row r="46" spans="1:26" ht="18.75" customHeight="1" outlineLevel="1">
      <c r="A46" s="73" t="str">
        <f>Súmula!O40</f>
        <v>R9</v>
      </c>
      <c r="B46" s="74" t="str">
        <f>IF(C46="","",Súmula!Z40)</f>
        <v/>
      </c>
      <c r="C46" s="75" t="str">
        <f>IF(Súmula!P40="","",Súmula!P40)</f>
        <v/>
      </c>
      <c r="D46" s="73" t="str">
        <f t="shared" si="5"/>
        <v/>
      </c>
      <c r="E46" s="70" t="str">
        <f t="shared" si="6"/>
        <v/>
      </c>
      <c r="F46" s="73" t="str">
        <f>IF(C46="","",(SUMIF(Súmula!$I:$I,Resumo!$C46,Súmula!BI:BI)+SUMIF(Súmula!$R:$R,Resumo!$C46,Súmula!BT:BT)+SUMIF(Súmula!$AA:$AA,Resumo!$C46,Súmula!CE:CE)+SUMIF(Súmula!$AJ:$AJ,Resumo!$C46,Súmula!CP:CP)+SUMIF(Súmula!$AS:$AS,Resumo!$C46,Súmula!DA:DA)+SUMIF(Súmula!$BB:$BB,Resumo!$C46,Súmula!DL:DL)))</f>
        <v/>
      </c>
      <c r="G46" s="73" t="str">
        <f>IF(C46="","",(SUMIF(Súmula!$I:$I,Resumo!$C46,Súmula!BJ:BJ)+SUMIF(Súmula!$R:$R,Resumo!$C46,Súmula!BU:BU)+SUMIF(Súmula!$AA:$AA,Resumo!$C46,Súmula!CF:CF)+SUMIF(Súmula!$AJ:$AJ,Resumo!$C46,Súmula!CQ:CQ)+SUMIF(Súmula!$AS:$AS,Resumo!$C46,Súmula!DB:DB)+SUMIF(Súmula!$BB:$BB,Resumo!$C46,Súmula!DM:DM)))</f>
        <v/>
      </c>
      <c r="H46" s="73" t="str">
        <f>IF(C46="","",(SUMIF(Súmula!$I:$I,Resumo!$C46,Súmula!BK:BK)+SUMIF(Súmula!$R:$R,Resumo!$C46,Súmula!BV:BV)+SUMIF(Súmula!$AA:$AA,Resumo!$C46,Súmula!CG:CG)+SUMIF(Súmula!$AJ:$AJ,Resumo!$C46,Súmula!CR:CR)+SUMIF(Súmula!$AS:$AS,Resumo!$C46,Súmula!DC:DC)+SUMIF(Súmula!$BB:$BB,Resumo!$C46,Súmula!DN:DN)))</f>
        <v/>
      </c>
      <c r="I46" s="73" t="str">
        <f>IF(C46="","",(SUMIF(Súmula!$I:$I,Resumo!$C46,Súmula!BL:BL)+SUMIF(Súmula!$R:$R,Resumo!$C46,Súmula!BW:BW)+SUMIF(Súmula!$AA:$AA,Resumo!$C46,Súmula!CH:CH)+SUMIF(Súmula!$AJ:$AJ,Resumo!$C46,Súmula!CS:CS)+SUMIF(Súmula!$AS:$AS,Resumo!$C46,Súmula!DD:DD)+SUMIF(Súmula!$BB:$BB,Resumo!$C46,Súmula!DO:DO)))</f>
        <v/>
      </c>
      <c r="J46" s="73" t="str">
        <f>IF(C46="","",(SUMIF(Súmula!$I:$I,Resumo!$C46,Súmula!BM:BM)+SUMIF(Súmula!$R:$R,Resumo!$C46,Súmula!BX:BX)+SUMIF(Súmula!$AA:$AA,Resumo!$C46,Súmula!CI:CI)+SUMIF(Súmula!$AJ:$AJ,Resumo!$C46,Súmula!CT:CT)+SUMIF(Súmula!$AS:$AS,Resumo!$C46,Súmula!DE:DE)+SUMIF(Súmula!$BB:$BB,Resumo!$C46,Súmula!DP:DP)))</f>
        <v/>
      </c>
      <c r="K46" s="73" t="str">
        <f t="shared" si="7"/>
        <v/>
      </c>
      <c r="L46" s="73"/>
      <c r="M46" s="1"/>
      <c r="N46" s="73" t="str">
        <f t="shared" si="8"/>
        <v/>
      </c>
      <c r="O46" s="1"/>
      <c r="P46" s="1"/>
      <c r="Q46" s="1"/>
      <c r="R46" s="1"/>
      <c r="S46" s="1"/>
      <c r="T46" s="1"/>
      <c r="U46" s="1"/>
      <c r="V46" s="1"/>
      <c r="W46" s="1"/>
      <c r="X46" s="1"/>
      <c r="Y46" s="1"/>
      <c r="Z46" s="1"/>
    </row>
    <row r="47" spans="1:26" ht="18.75" customHeight="1" outlineLevel="1">
      <c r="A47" s="73" t="str">
        <f>Súmula!O41</f>
        <v>R10</v>
      </c>
      <c r="B47" s="74" t="str">
        <f>IF(C47="","",Súmula!Z41)</f>
        <v/>
      </c>
      <c r="C47" s="75" t="str">
        <f>IF(Súmula!P41="","",Súmula!P41)</f>
        <v/>
      </c>
      <c r="D47" s="73" t="str">
        <f t="shared" si="5"/>
        <v/>
      </c>
      <c r="E47" s="70" t="str">
        <f t="shared" si="6"/>
        <v/>
      </c>
      <c r="F47" s="73" t="str">
        <f>IF(C47="","",(SUMIF(Súmula!$I:$I,Resumo!$C47,Súmula!BI:BI)+SUMIF(Súmula!$R:$R,Resumo!$C47,Súmula!BT:BT)+SUMIF(Súmula!$AA:$AA,Resumo!$C47,Súmula!CE:CE)+SUMIF(Súmula!$AJ:$AJ,Resumo!$C47,Súmula!CP:CP)+SUMIF(Súmula!$AS:$AS,Resumo!$C47,Súmula!DA:DA)+SUMIF(Súmula!$BB:$BB,Resumo!$C47,Súmula!DL:DL)))</f>
        <v/>
      </c>
      <c r="G47" s="73" t="str">
        <f>IF(C47="","",(SUMIF(Súmula!$I:$I,Resumo!$C47,Súmula!BJ:BJ)+SUMIF(Súmula!$R:$R,Resumo!$C47,Súmula!BU:BU)+SUMIF(Súmula!$AA:$AA,Resumo!$C47,Súmula!CF:CF)+SUMIF(Súmula!$AJ:$AJ,Resumo!$C47,Súmula!CQ:CQ)+SUMIF(Súmula!$AS:$AS,Resumo!$C47,Súmula!DB:DB)+SUMIF(Súmula!$BB:$BB,Resumo!$C47,Súmula!DM:DM)))</f>
        <v/>
      </c>
      <c r="H47" s="73" t="str">
        <f>IF(C47="","",(SUMIF(Súmula!$I:$I,Resumo!$C47,Súmula!BK:BK)+SUMIF(Súmula!$R:$R,Resumo!$C47,Súmula!BV:BV)+SUMIF(Súmula!$AA:$AA,Resumo!$C47,Súmula!CG:CG)+SUMIF(Súmula!$AJ:$AJ,Resumo!$C47,Súmula!CR:CR)+SUMIF(Súmula!$AS:$AS,Resumo!$C47,Súmula!DC:DC)+SUMIF(Súmula!$BB:$BB,Resumo!$C47,Súmula!DN:DN)))</f>
        <v/>
      </c>
      <c r="I47" s="73" t="str">
        <f>IF(C47="","",(SUMIF(Súmula!$I:$I,Resumo!$C47,Súmula!BL:BL)+SUMIF(Súmula!$R:$R,Resumo!$C47,Súmula!BW:BW)+SUMIF(Súmula!$AA:$AA,Resumo!$C47,Súmula!CH:CH)+SUMIF(Súmula!$AJ:$AJ,Resumo!$C47,Súmula!CS:CS)+SUMIF(Súmula!$AS:$AS,Resumo!$C47,Súmula!DD:DD)+SUMIF(Súmula!$BB:$BB,Resumo!$C47,Súmula!DO:DO)))</f>
        <v/>
      </c>
      <c r="J47" s="73" t="str">
        <f>IF(C47="","",(SUMIF(Súmula!$I:$I,Resumo!$C47,Súmula!BM:BM)+SUMIF(Súmula!$R:$R,Resumo!$C47,Súmula!BX:BX)+SUMIF(Súmula!$AA:$AA,Resumo!$C47,Súmula!CI:CI)+SUMIF(Súmula!$AJ:$AJ,Resumo!$C47,Súmula!CT:CT)+SUMIF(Súmula!$AS:$AS,Resumo!$C47,Súmula!DE:DE)+SUMIF(Súmula!$BB:$BB,Resumo!$C47,Súmula!DP:DP)))</f>
        <v/>
      </c>
      <c r="K47" s="73" t="str">
        <f t="shared" si="7"/>
        <v/>
      </c>
      <c r="L47" s="73"/>
      <c r="M47" s="1"/>
      <c r="N47" s="73" t="str">
        <f t="shared" si="8"/>
        <v/>
      </c>
      <c r="O47" s="1"/>
      <c r="P47" s="1"/>
      <c r="Q47" s="1"/>
      <c r="R47" s="1"/>
      <c r="S47" s="1"/>
      <c r="T47" s="1"/>
      <c r="U47" s="1"/>
      <c r="V47" s="1"/>
      <c r="W47" s="1"/>
      <c r="X47" s="1"/>
      <c r="Y47" s="1"/>
      <c r="Z47" s="1"/>
    </row>
    <row r="48" spans="1:26" ht="18.75" customHeight="1" outlineLevel="1">
      <c r="A48" s="73" t="str">
        <f>Súmula!O42</f>
        <v>R11</v>
      </c>
      <c r="B48" s="74" t="str">
        <f>IF(C48="","",Súmula!Z42)</f>
        <v/>
      </c>
      <c r="C48" s="75" t="str">
        <f>IF(Súmula!P42="","",Súmula!P42)</f>
        <v/>
      </c>
      <c r="D48" s="73" t="str">
        <f t="shared" si="5"/>
        <v/>
      </c>
      <c r="E48" s="70" t="str">
        <f t="shared" si="6"/>
        <v/>
      </c>
      <c r="F48" s="73" t="str">
        <f>IF(C48="","",(SUMIF(Súmula!$I:$I,Resumo!$C48,Súmula!BI:BI)+SUMIF(Súmula!$R:$R,Resumo!$C48,Súmula!BT:BT)+SUMIF(Súmula!$AA:$AA,Resumo!$C48,Súmula!CE:CE)+SUMIF(Súmula!$AJ:$AJ,Resumo!$C48,Súmula!CP:CP)+SUMIF(Súmula!$AS:$AS,Resumo!$C48,Súmula!DA:DA)+SUMIF(Súmula!$BB:$BB,Resumo!$C48,Súmula!DL:DL)))</f>
        <v/>
      </c>
      <c r="G48" s="73" t="str">
        <f>IF(C48="","",(SUMIF(Súmula!$I:$I,Resumo!$C48,Súmula!BJ:BJ)+SUMIF(Súmula!$R:$R,Resumo!$C48,Súmula!BU:BU)+SUMIF(Súmula!$AA:$AA,Resumo!$C48,Súmula!CF:CF)+SUMIF(Súmula!$AJ:$AJ,Resumo!$C48,Súmula!CQ:CQ)+SUMIF(Súmula!$AS:$AS,Resumo!$C48,Súmula!DB:DB)+SUMIF(Súmula!$BB:$BB,Resumo!$C48,Súmula!DM:DM)))</f>
        <v/>
      </c>
      <c r="H48" s="73" t="str">
        <f>IF(C48="","",(SUMIF(Súmula!$I:$I,Resumo!$C48,Súmula!BK:BK)+SUMIF(Súmula!$R:$R,Resumo!$C48,Súmula!BV:BV)+SUMIF(Súmula!$AA:$AA,Resumo!$C48,Súmula!CG:CG)+SUMIF(Súmula!$AJ:$AJ,Resumo!$C48,Súmula!CR:CR)+SUMIF(Súmula!$AS:$AS,Resumo!$C48,Súmula!DC:DC)+SUMIF(Súmula!$BB:$BB,Resumo!$C48,Súmula!DN:DN)))</f>
        <v/>
      </c>
      <c r="I48" s="73" t="str">
        <f>IF(C48="","",(SUMIF(Súmula!$I:$I,Resumo!$C48,Súmula!BL:BL)+SUMIF(Súmula!$R:$R,Resumo!$C48,Súmula!BW:BW)+SUMIF(Súmula!$AA:$AA,Resumo!$C48,Súmula!CH:CH)+SUMIF(Súmula!$AJ:$AJ,Resumo!$C48,Súmula!CS:CS)+SUMIF(Súmula!$AS:$AS,Resumo!$C48,Súmula!DD:DD)+SUMIF(Súmula!$BB:$BB,Resumo!$C48,Súmula!DO:DO)))</f>
        <v/>
      </c>
      <c r="J48" s="73" t="str">
        <f>IF(C48="","",(SUMIF(Súmula!$I:$I,Resumo!$C48,Súmula!BM:BM)+SUMIF(Súmula!$R:$R,Resumo!$C48,Súmula!BX:BX)+SUMIF(Súmula!$AA:$AA,Resumo!$C48,Súmula!CI:CI)+SUMIF(Súmula!$AJ:$AJ,Resumo!$C48,Súmula!CT:CT)+SUMIF(Súmula!$AS:$AS,Resumo!$C48,Súmula!DE:DE)+SUMIF(Súmula!$BB:$BB,Resumo!$C48,Súmula!DP:DP)))</f>
        <v/>
      </c>
      <c r="K48" s="73" t="str">
        <f t="shared" si="7"/>
        <v/>
      </c>
      <c r="L48" s="73"/>
      <c r="M48" s="1"/>
      <c r="N48" s="73" t="str">
        <f t="shared" si="8"/>
        <v/>
      </c>
      <c r="O48" s="1"/>
      <c r="P48" s="1"/>
      <c r="Q48" s="1"/>
      <c r="R48" s="1"/>
      <c r="S48" s="1"/>
      <c r="T48" s="1"/>
      <c r="U48" s="1"/>
      <c r="V48" s="1"/>
      <c r="W48" s="1"/>
      <c r="X48" s="1"/>
      <c r="Y48" s="1"/>
      <c r="Z48" s="1"/>
    </row>
    <row r="49" spans="1:26" ht="18.75" customHeight="1" outlineLevel="1">
      <c r="A49" s="73" t="str">
        <f>Súmula!O43</f>
        <v>R12</v>
      </c>
      <c r="B49" s="74" t="str">
        <f>IF(C49="","",Súmula!Z43)</f>
        <v/>
      </c>
      <c r="C49" s="75" t="str">
        <f>IF(Súmula!P43="","",Súmula!P43)</f>
        <v/>
      </c>
      <c r="D49" s="73" t="str">
        <f t="shared" si="5"/>
        <v/>
      </c>
      <c r="E49" s="70" t="str">
        <f t="shared" si="6"/>
        <v/>
      </c>
      <c r="F49" s="73" t="str">
        <f>IF(C49="","",(SUMIF(Súmula!$I:$I,Resumo!$C49,Súmula!BI:BI)+SUMIF(Súmula!$R:$R,Resumo!$C49,Súmula!BT:BT)+SUMIF(Súmula!$AA:$AA,Resumo!$C49,Súmula!CE:CE)+SUMIF(Súmula!$AJ:$AJ,Resumo!$C49,Súmula!CP:CP)+SUMIF(Súmula!$AS:$AS,Resumo!$C49,Súmula!DA:DA)+SUMIF(Súmula!$BB:$BB,Resumo!$C49,Súmula!DL:DL)))</f>
        <v/>
      </c>
      <c r="G49" s="73" t="str">
        <f>IF(C49="","",(SUMIF(Súmula!$I:$I,Resumo!$C49,Súmula!BJ:BJ)+SUMIF(Súmula!$R:$R,Resumo!$C49,Súmula!BU:BU)+SUMIF(Súmula!$AA:$AA,Resumo!$C49,Súmula!CF:CF)+SUMIF(Súmula!$AJ:$AJ,Resumo!$C49,Súmula!CQ:CQ)+SUMIF(Súmula!$AS:$AS,Resumo!$C49,Súmula!DB:DB)+SUMIF(Súmula!$BB:$BB,Resumo!$C49,Súmula!DM:DM)))</f>
        <v/>
      </c>
      <c r="H49" s="73" t="str">
        <f>IF(C49="","",(SUMIF(Súmula!$I:$I,Resumo!$C49,Súmula!BK:BK)+SUMIF(Súmula!$R:$R,Resumo!$C49,Súmula!BV:BV)+SUMIF(Súmula!$AA:$AA,Resumo!$C49,Súmula!CG:CG)+SUMIF(Súmula!$AJ:$AJ,Resumo!$C49,Súmula!CR:CR)+SUMIF(Súmula!$AS:$AS,Resumo!$C49,Súmula!DC:DC)+SUMIF(Súmula!$BB:$BB,Resumo!$C49,Súmula!DN:DN)))</f>
        <v/>
      </c>
      <c r="I49" s="73" t="str">
        <f>IF(C49="","",(SUMIF(Súmula!$I:$I,Resumo!$C49,Súmula!BL:BL)+SUMIF(Súmula!$R:$R,Resumo!$C49,Súmula!BW:BW)+SUMIF(Súmula!$AA:$AA,Resumo!$C49,Súmula!CH:CH)+SUMIF(Súmula!$AJ:$AJ,Resumo!$C49,Súmula!CS:CS)+SUMIF(Súmula!$AS:$AS,Resumo!$C49,Súmula!DD:DD)+SUMIF(Súmula!$BB:$BB,Resumo!$C49,Súmula!DO:DO)))</f>
        <v/>
      </c>
      <c r="J49" s="73" t="str">
        <f>IF(C49="","",(SUMIF(Súmula!$I:$I,Resumo!$C49,Súmula!BM:BM)+SUMIF(Súmula!$R:$R,Resumo!$C49,Súmula!BX:BX)+SUMIF(Súmula!$AA:$AA,Resumo!$C49,Súmula!CI:CI)+SUMIF(Súmula!$AJ:$AJ,Resumo!$C49,Súmula!CT:CT)+SUMIF(Súmula!$AS:$AS,Resumo!$C49,Súmula!DE:DE)+SUMIF(Súmula!$BB:$BB,Resumo!$C49,Súmula!DP:DP)))</f>
        <v/>
      </c>
      <c r="K49" s="73" t="str">
        <f t="shared" si="7"/>
        <v/>
      </c>
      <c r="L49" s="73"/>
      <c r="M49" s="1"/>
      <c r="N49" s="73" t="str">
        <f t="shared" si="8"/>
        <v/>
      </c>
      <c r="O49" s="1"/>
      <c r="P49" s="1"/>
      <c r="Q49" s="1"/>
      <c r="R49" s="1"/>
      <c r="S49" s="1"/>
      <c r="T49" s="1"/>
      <c r="U49" s="1"/>
      <c r="V49" s="1"/>
      <c r="W49" s="1"/>
      <c r="X49" s="1"/>
      <c r="Y49" s="1"/>
      <c r="Z49" s="1"/>
    </row>
    <row r="50" spans="1:26" ht="18.75" customHeight="1" outlineLevel="1">
      <c r="A50" s="73" t="str">
        <f>Súmula!O44</f>
        <v>R13</v>
      </c>
      <c r="B50" s="74" t="str">
        <f>IF(C50="","",Súmula!Z44)</f>
        <v/>
      </c>
      <c r="C50" s="75" t="str">
        <f>IF(Súmula!P44="","",Súmula!P44)</f>
        <v/>
      </c>
      <c r="D50" s="73" t="str">
        <f t="shared" si="5"/>
        <v/>
      </c>
      <c r="E50" s="70" t="str">
        <f t="shared" si="6"/>
        <v/>
      </c>
      <c r="F50" s="73" t="str">
        <f>IF(C50="","",(SUMIF(Súmula!$I:$I,Resumo!$C50,Súmula!BI:BI)+SUMIF(Súmula!$R:$R,Resumo!$C50,Súmula!BT:BT)+SUMIF(Súmula!$AA:$AA,Resumo!$C50,Súmula!CE:CE)+SUMIF(Súmula!$AJ:$AJ,Resumo!$C50,Súmula!CP:CP)+SUMIF(Súmula!$AS:$AS,Resumo!$C50,Súmula!DA:DA)+SUMIF(Súmula!$BB:$BB,Resumo!$C50,Súmula!DL:DL)))</f>
        <v/>
      </c>
      <c r="G50" s="73" t="str">
        <f>IF(C50="","",(SUMIF(Súmula!$I:$I,Resumo!$C50,Súmula!BJ:BJ)+SUMIF(Súmula!$R:$R,Resumo!$C50,Súmula!BU:BU)+SUMIF(Súmula!$AA:$AA,Resumo!$C50,Súmula!CF:CF)+SUMIF(Súmula!$AJ:$AJ,Resumo!$C50,Súmula!CQ:CQ)+SUMIF(Súmula!$AS:$AS,Resumo!$C50,Súmula!DB:DB)+SUMIF(Súmula!$BB:$BB,Resumo!$C50,Súmula!DM:DM)))</f>
        <v/>
      </c>
      <c r="H50" s="73" t="str">
        <f>IF(C50="","",(SUMIF(Súmula!$I:$I,Resumo!$C50,Súmula!BK:BK)+SUMIF(Súmula!$R:$R,Resumo!$C50,Súmula!BV:BV)+SUMIF(Súmula!$AA:$AA,Resumo!$C50,Súmula!CG:CG)+SUMIF(Súmula!$AJ:$AJ,Resumo!$C50,Súmula!CR:CR)+SUMIF(Súmula!$AS:$AS,Resumo!$C50,Súmula!DC:DC)+SUMIF(Súmula!$BB:$BB,Resumo!$C50,Súmula!DN:DN)))</f>
        <v/>
      </c>
      <c r="I50" s="73" t="str">
        <f>IF(C50="","",(SUMIF(Súmula!$I:$I,Resumo!$C50,Súmula!BL:BL)+SUMIF(Súmula!$R:$R,Resumo!$C50,Súmula!BW:BW)+SUMIF(Súmula!$AA:$AA,Resumo!$C50,Súmula!CH:CH)+SUMIF(Súmula!$AJ:$AJ,Resumo!$C50,Súmula!CS:CS)+SUMIF(Súmula!$AS:$AS,Resumo!$C50,Súmula!DD:DD)+SUMIF(Súmula!$BB:$BB,Resumo!$C50,Súmula!DO:DO)))</f>
        <v/>
      </c>
      <c r="J50" s="73" t="str">
        <f>IF(C50="","",(SUMIF(Súmula!$I:$I,Resumo!$C50,Súmula!BM:BM)+SUMIF(Súmula!$R:$R,Resumo!$C50,Súmula!BX:BX)+SUMIF(Súmula!$AA:$AA,Resumo!$C50,Súmula!CI:CI)+SUMIF(Súmula!$AJ:$AJ,Resumo!$C50,Súmula!CT:CT)+SUMIF(Súmula!$AS:$AS,Resumo!$C50,Súmula!DE:DE)+SUMIF(Súmula!$BB:$BB,Resumo!$C50,Súmula!DP:DP)))</f>
        <v/>
      </c>
      <c r="K50" s="73" t="str">
        <f t="shared" si="7"/>
        <v/>
      </c>
      <c r="L50" s="73"/>
      <c r="M50" s="1"/>
      <c r="N50" s="73" t="str">
        <f t="shared" si="8"/>
        <v/>
      </c>
      <c r="O50" s="1"/>
      <c r="P50" s="1"/>
      <c r="Q50" s="1"/>
      <c r="R50" s="1"/>
      <c r="S50" s="1"/>
      <c r="T50" s="1"/>
      <c r="U50" s="1"/>
      <c r="V50" s="1"/>
      <c r="W50" s="1"/>
      <c r="X50" s="1"/>
      <c r="Y50" s="1"/>
      <c r="Z50" s="1"/>
    </row>
    <row r="51" spans="1:26" ht="18.75" customHeight="1" outlineLevel="1">
      <c r="A51" s="73" t="str">
        <f>Súmula!O45</f>
        <v>R14</v>
      </c>
      <c r="B51" s="74" t="str">
        <f>IF(C51="","",Súmula!Z45)</f>
        <v/>
      </c>
      <c r="C51" s="75" t="str">
        <f>IF(Súmula!P45="","",Súmula!P45)</f>
        <v/>
      </c>
      <c r="D51" s="73" t="str">
        <f t="shared" si="5"/>
        <v/>
      </c>
      <c r="E51" s="70" t="str">
        <f t="shared" si="6"/>
        <v/>
      </c>
      <c r="F51" s="73" t="str">
        <f>IF(C51="","",(SUMIF(Súmula!$I:$I,Resumo!$C51,Súmula!BI:BI)+SUMIF(Súmula!$R:$R,Resumo!$C51,Súmula!BT:BT)+SUMIF(Súmula!$AA:$AA,Resumo!$C51,Súmula!CE:CE)+SUMIF(Súmula!$AJ:$AJ,Resumo!$C51,Súmula!CP:CP)+SUMIF(Súmula!$AS:$AS,Resumo!$C51,Súmula!DA:DA)+SUMIF(Súmula!$BB:$BB,Resumo!$C51,Súmula!DL:DL)))</f>
        <v/>
      </c>
      <c r="G51" s="73" t="str">
        <f>IF(C51="","",(SUMIF(Súmula!$I:$I,Resumo!$C51,Súmula!BJ:BJ)+SUMIF(Súmula!$R:$R,Resumo!$C51,Súmula!BU:BU)+SUMIF(Súmula!$AA:$AA,Resumo!$C51,Súmula!CF:CF)+SUMIF(Súmula!$AJ:$AJ,Resumo!$C51,Súmula!CQ:CQ)+SUMIF(Súmula!$AS:$AS,Resumo!$C51,Súmula!DB:DB)+SUMIF(Súmula!$BB:$BB,Resumo!$C51,Súmula!DM:DM)))</f>
        <v/>
      </c>
      <c r="H51" s="73" t="str">
        <f>IF(C51="","",(SUMIF(Súmula!$I:$I,Resumo!$C51,Súmula!BK:BK)+SUMIF(Súmula!$R:$R,Resumo!$C51,Súmula!BV:BV)+SUMIF(Súmula!$AA:$AA,Resumo!$C51,Súmula!CG:CG)+SUMIF(Súmula!$AJ:$AJ,Resumo!$C51,Súmula!CR:CR)+SUMIF(Súmula!$AS:$AS,Resumo!$C51,Súmula!DC:DC)+SUMIF(Súmula!$BB:$BB,Resumo!$C51,Súmula!DN:DN)))</f>
        <v/>
      </c>
      <c r="I51" s="73" t="str">
        <f>IF(C51="","",(SUMIF(Súmula!$I:$I,Resumo!$C51,Súmula!BL:BL)+SUMIF(Súmula!$R:$R,Resumo!$C51,Súmula!BW:BW)+SUMIF(Súmula!$AA:$AA,Resumo!$C51,Súmula!CH:CH)+SUMIF(Súmula!$AJ:$AJ,Resumo!$C51,Súmula!CS:CS)+SUMIF(Súmula!$AS:$AS,Resumo!$C51,Súmula!DD:DD)+SUMIF(Súmula!$BB:$BB,Resumo!$C51,Súmula!DO:DO)))</f>
        <v/>
      </c>
      <c r="J51" s="73" t="str">
        <f>IF(C51="","",(SUMIF(Súmula!$I:$I,Resumo!$C51,Súmula!BM:BM)+SUMIF(Súmula!$R:$R,Resumo!$C51,Súmula!BX:BX)+SUMIF(Súmula!$AA:$AA,Resumo!$C51,Súmula!CI:CI)+SUMIF(Súmula!$AJ:$AJ,Resumo!$C51,Súmula!CT:CT)+SUMIF(Súmula!$AS:$AS,Resumo!$C51,Súmula!DE:DE)+SUMIF(Súmula!$BB:$BB,Resumo!$C51,Súmula!DP:DP)))</f>
        <v/>
      </c>
      <c r="K51" s="73" t="str">
        <f t="shared" si="7"/>
        <v/>
      </c>
      <c r="L51" s="73"/>
      <c r="M51" s="1"/>
      <c r="N51" s="73" t="str">
        <f t="shared" si="8"/>
        <v/>
      </c>
      <c r="O51" s="1"/>
      <c r="P51" s="1"/>
      <c r="Q51" s="1"/>
      <c r="R51" s="1"/>
      <c r="S51" s="1"/>
      <c r="T51" s="1"/>
      <c r="U51" s="1"/>
      <c r="V51" s="1"/>
      <c r="W51" s="1"/>
      <c r="X51" s="1"/>
      <c r="Y51" s="1"/>
      <c r="Z51" s="1"/>
    </row>
    <row r="52" spans="1:26" ht="18.75" customHeight="1" outlineLevel="1">
      <c r="A52" s="73" t="str">
        <f>Súmula!O46</f>
        <v>R15</v>
      </c>
      <c r="B52" s="74" t="str">
        <f>IF(C52="","",Súmula!Z46)</f>
        <v/>
      </c>
      <c r="C52" s="75" t="str">
        <f>IF(Súmula!P46="","",Súmula!P46)</f>
        <v/>
      </c>
      <c r="D52" s="73" t="str">
        <f t="shared" si="5"/>
        <v/>
      </c>
      <c r="E52" s="70" t="str">
        <f t="shared" si="6"/>
        <v/>
      </c>
      <c r="F52" s="73" t="str">
        <f>IF(C52="","",(SUMIF(Súmula!$I:$I,Resumo!$C52,Súmula!BI:BI)+SUMIF(Súmula!$R:$R,Resumo!$C52,Súmula!BT:BT)+SUMIF(Súmula!$AA:$AA,Resumo!$C52,Súmula!CE:CE)+SUMIF(Súmula!$AJ:$AJ,Resumo!$C52,Súmula!CP:CP)+SUMIF(Súmula!$AS:$AS,Resumo!$C52,Súmula!DA:DA)+SUMIF(Súmula!$BB:$BB,Resumo!$C52,Súmula!DL:DL)))</f>
        <v/>
      </c>
      <c r="G52" s="73" t="str">
        <f>IF(C52="","",(SUMIF(Súmula!$I:$I,Resumo!$C52,Súmula!BJ:BJ)+SUMIF(Súmula!$R:$R,Resumo!$C52,Súmula!BU:BU)+SUMIF(Súmula!$AA:$AA,Resumo!$C52,Súmula!CF:CF)+SUMIF(Súmula!$AJ:$AJ,Resumo!$C52,Súmula!CQ:CQ)+SUMIF(Súmula!$AS:$AS,Resumo!$C52,Súmula!DB:DB)+SUMIF(Súmula!$BB:$BB,Resumo!$C52,Súmula!DM:DM)))</f>
        <v/>
      </c>
      <c r="H52" s="73" t="str">
        <f>IF(C52="","",(SUMIF(Súmula!$I:$I,Resumo!$C52,Súmula!BK:BK)+SUMIF(Súmula!$R:$R,Resumo!$C52,Súmula!BV:BV)+SUMIF(Súmula!$AA:$AA,Resumo!$C52,Súmula!CG:CG)+SUMIF(Súmula!$AJ:$AJ,Resumo!$C52,Súmula!CR:CR)+SUMIF(Súmula!$AS:$AS,Resumo!$C52,Súmula!DC:DC)+SUMIF(Súmula!$BB:$BB,Resumo!$C52,Súmula!DN:DN)))</f>
        <v/>
      </c>
      <c r="I52" s="73" t="str">
        <f>IF(C52="","",(SUMIF(Súmula!$I:$I,Resumo!$C52,Súmula!BL:BL)+SUMIF(Súmula!$R:$R,Resumo!$C52,Súmula!BW:BW)+SUMIF(Súmula!$AA:$AA,Resumo!$C52,Súmula!CH:CH)+SUMIF(Súmula!$AJ:$AJ,Resumo!$C52,Súmula!CS:CS)+SUMIF(Súmula!$AS:$AS,Resumo!$C52,Súmula!DD:DD)+SUMIF(Súmula!$BB:$BB,Resumo!$C52,Súmula!DO:DO)))</f>
        <v/>
      </c>
      <c r="J52" s="73" t="str">
        <f>IF(C52="","",(SUMIF(Súmula!$I:$I,Resumo!$C52,Súmula!BM:BM)+SUMIF(Súmula!$R:$R,Resumo!$C52,Súmula!BX:BX)+SUMIF(Súmula!$AA:$AA,Resumo!$C52,Súmula!CI:CI)+SUMIF(Súmula!$AJ:$AJ,Resumo!$C52,Súmula!CT:CT)+SUMIF(Súmula!$AS:$AS,Resumo!$C52,Súmula!DE:DE)+SUMIF(Súmula!$BB:$BB,Resumo!$C52,Súmula!DP:DP)))</f>
        <v/>
      </c>
      <c r="K52" s="73" t="str">
        <f t="shared" si="7"/>
        <v/>
      </c>
      <c r="L52" s="73"/>
      <c r="M52" s="1"/>
      <c r="N52" s="73" t="str">
        <f t="shared" si="8"/>
        <v/>
      </c>
      <c r="O52" s="1"/>
      <c r="P52" s="1"/>
      <c r="Q52" s="1"/>
      <c r="R52" s="1"/>
      <c r="S52" s="1"/>
      <c r="T52" s="1"/>
      <c r="U52" s="1"/>
      <c r="V52" s="1"/>
      <c r="W52" s="1"/>
      <c r="X52" s="1"/>
      <c r="Y52" s="1"/>
      <c r="Z52" s="1"/>
    </row>
    <row r="53" spans="1:26" ht="18.75" customHeight="1">
      <c r="A53" s="76" t="s">
        <v>85</v>
      </c>
      <c r="B53" s="77"/>
      <c r="C53" s="78"/>
      <c r="D53" s="79">
        <f t="shared" ref="D53:K53" si="9">SUM(D32:D52)</f>
        <v>36</v>
      </c>
      <c r="E53" s="80">
        <f t="shared" si="9"/>
        <v>40</v>
      </c>
      <c r="F53" s="79">
        <f t="shared" si="9"/>
        <v>16</v>
      </c>
      <c r="G53" s="79">
        <f t="shared" si="9"/>
        <v>8</v>
      </c>
      <c r="H53" s="79">
        <f t="shared" si="9"/>
        <v>12</v>
      </c>
      <c r="I53" s="79">
        <f t="shared" si="9"/>
        <v>175</v>
      </c>
      <c r="J53" s="79">
        <f t="shared" si="9"/>
        <v>173</v>
      </c>
      <c r="K53" s="79">
        <f t="shared" si="9"/>
        <v>2</v>
      </c>
      <c r="L53" s="79"/>
      <c r="M53" s="1"/>
      <c r="N53" s="1"/>
      <c r="O53" s="1"/>
      <c r="P53" s="1"/>
      <c r="Q53" s="1"/>
      <c r="R53" s="1"/>
      <c r="S53" s="1"/>
      <c r="T53" s="1"/>
      <c r="U53" s="1"/>
      <c r="V53" s="1"/>
      <c r="W53" s="1"/>
      <c r="X53" s="1"/>
      <c r="Y53" s="1"/>
      <c r="Z53" s="1"/>
    </row>
    <row r="54" spans="1:26" ht="6" customHeight="1">
      <c r="A54" s="1"/>
      <c r="B54" s="59"/>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24" t="s">
        <v>86</v>
      </c>
      <c r="B55" s="122"/>
      <c r="C55" s="123"/>
      <c r="D55" s="82"/>
      <c r="E55" s="82"/>
      <c r="F55" s="83"/>
      <c r="G55" s="61"/>
      <c r="H55" s="61"/>
      <c r="I55" s="124" t="s">
        <v>87</v>
      </c>
      <c r="J55" s="122"/>
      <c r="K55" s="123"/>
      <c r="L55" s="84"/>
      <c r="M55" s="1"/>
      <c r="N55" s="1"/>
      <c r="O55" s="1"/>
      <c r="P55" s="1"/>
      <c r="Q55" s="1"/>
      <c r="R55" s="1"/>
      <c r="S55" s="1"/>
      <c r="T55" s="1"/>
      <c r="U55" s="1"/>
      <c r="V55" s="1"/>
      <c r="W55" s="1"/>
      <c r="X55" s="1"/>
      <c r="Y55" s="1"/>
      <c r="Z55" s="1"/>
    </row>
    <row r="56" spans="1:26" ht="6" customHeight="1">
      <c r="A56" s="61"/>
      <c r="B56" s="85"/>
      <c r="C56" s="61"/>
      <c r="D56" s="61"/>
      <c r="E56" s="61"/>
      <c r="F56" s="61"/>
      <c r="G56" s="61"/>
      <c r="H56" s="61"/>
      <c r="I56" s="61"/>
      <c r="J56" s="61"/>
      <c r="K56" s="61"/>
      <c r="L56" s="61"/>
      <c r="M56" s="1"/>
      <c r="N56" s="1"/>
      <c r="O56" s="1"/>
      <c r="P56" s="1"/>
      <c r="Q56" s="1"/>
      <c r="R56" s="1"/>
      <c r="S56" s="1"/>
      <c r="T56" s="1"/>
      <c r="U56" s="1"/>
      <c r="V56" s="1"/>
      <c r="W56" s="1"/>
      <c r="X56" s="1"/>
      <c r="Y56" s="1"/>
      <c r="Z56" s="1"/>
    </row>
    <row r="57" spans="1:26" ht="15" customHeight="1">
      <c r="A57" s="61" t="s">
        <v>88</v>
      </c>
      <c r="B57" s="86" t="s">
        <v>89</v>
      </c>
      <c r="C57" s="61"/>
      <c r="D57" s="61"/>
      <c r="E57" s="61"/>
      <c r="F57" s="61"/>
      <c r="G57" s="61"/>
      <c r="H57" s="61"/>
      <c r="I57" s="61"/>
      <c r="J57" s="61"/>
      <c r="K57" s="61"/>
      <c r="L57" s="61"/>
      <c r="M57" s="1"/>
      <c r="N57" s="1"/>
      <c r="O57" s="1"/>
      <c r="P57" s="1"/>
      <c r="Q57" s="1"/>
      <c r="R57" s="1"/>
      <c r="S57" s="1"/>
      <c r="T57" s="1"/>
      <c r="U57" s="1"/>
      <c r="V57" s="1"/>
      <c r="W57" s="1"/>
      <c r="X57" s="1"/>
      <c r="Y57" s="1"/>
      <c r="Z57" s="1"/>
    </row>
    <row r="58" spans="1:26" ht="15" customHeight="1">
      <c r="A58" s="61"/>
      <c r="B58" s="87" t="s">
        <v>90</v>
      </c>
      <c r="C58" s="61"/>
      <c r="D58" s="61"/>
      <c r="E58" s="61"/>
      <c r="F58" s="61"/>
      <c r="G58" s="61"/>
      <c r="H58" s="61"/>
      <c r="I58" s="61"/>
      <c r="J58" s="61"/>
      <c r="K58" s="61"/>
      <c r="L58" s="61"/>
      <c r="M58" s="1"/>
      <c r="N58" s="1"/>
      <c r="O58" s="1"/>
      <c r="P58" s="1"/>
      <c r="Q58" s="1"/>
      <c r="R58" s="1"/>
      <c r="S58" s="1"/>
      <c r="T58" s="1"/>
      <c r="U58" s="1"/>
      <c r="V58" s="1"/>
      <c r="W58" s="1"/>
      <c r="X58" s="1"/>
      <c r="Y58" s="1"/>
      <c r="Z58" s="1"/>
    </row>
    <row r="59" spans="1:26" ht="15" customHeight="1">
      <c r="A59" s="61"/>
      <c r="B59" s="88" t="s">
        <v>91</v>
      </c>
      <c r="C59" s="61"/>
      <c r="D59" s="61"/>
      <c r="E59" s="61"/>
      <c r="F59" s="61"/>
      <c r="G59" s="61"/>
      <c r="H59" s="61"/>
      <c r="I59" s="61"/>
      <c r="J59" s="61"/>
      <c r="K59" s="61"/>
      <c r="L59" s="61"/>
      <c r="M59" s="1"/>
      <c r="N59" s="1"/>
      <c r="O59" s="1"/>
      <c r="P59" s="1"/>
      <c r="Q59" s="1"/>
      <c r="R59" s="1"/>
      <c r="S59" s="1"/>
      <c r="T59" s="1"/>
      <c r="U59" s="1"/>
      <c r="V59" s="1"/>
      <c r="W59" s="1"/>
      <c r="X59" s="1"/>
      <c r="Y59" s="1"/>
      <c r="Z59" s="1"/>
    </row>
    <row r="60" spans="1:26" ht="15" customHeight="1">
      <c r="A60" s="61"/>
      <c r="B60" s="88" t="s">
        <v>92</v>
      </c>
      <c r="C60" s="61"/>
      <c r="D60" s="61"/>
      <c r="E60" s="61"/>
      <c r="F60" s="61"/>
      <c r="G60" s="61"/>
      <c r="H60" s="61"/>
      <c r="I60" s="61"/>
      <c r="J60" s="61"/>
      <c r="K60" s="61"/>
      <c r="L60" s="61"/>
      <c r="M60" s="1"/>
      <c r="N60" s="1"/>
      <c r="O60" s="1"/>
      <c r="P60" s="1"/>
      <c r="Q60" s="1"/>
      <c r="R60" s="1"/>
      <c r="S60" s="1"/>
      <c r="T60" s="1"/>
      <c r="U60" s="1"/>
      <c r="V60" s="1"/>
      <c r="W60" s="1"/>
      <c r="X60" s="1"/>
      <c r="Y60" s="1"/>
      <c r="Z60" s="1"/>
    </row>
    <row r="61" spans="1:26" ht="15" customHeight="1">
      <c r="A61" s="61"/>
      <c r="B61" s="88" t="s">
        <v>93</v>
      </c>
      <c r="C61" s="61"/>
      <c r="D61" s="61"/>
      <c r="E61" s="61"/>
      <c r="F61" s="61"/>
      <c r="G61" s="61"/>
      <c r="H61" s="61"/>
      <c r="I61" s="61"/>
      <c r="J61" s="61"/>
      <c r="K61" s="61"/>
      <c r="L61" s="61"/>
      <c r="M61" s="1"/>
      <c r="N61" s="1"/>
      <c r="O61" s="1"/>
      <c r="P61" s="1"/>
      <c r="Q61" s="1"/>
      <c r="R61" s="1"/>
      <c r="S61" s="1"/>
      <c r="T61" s="1"/>
      <c r="U61" s="1"/>
      <c r="V61" s="1"/>
      <c r="W61" s="1"/>
      <c r="X61" s="1"/>
      <c r="Y61" s="1"/>
      <c r="Z61" s="1"/>
    </row>
    <row r="62" spans="1:26" ht="15" customHeight="1">
      <c r="A62" s="61"/>
      <c r="B62" s="88" t="s">
        <v>94</v>
      </c>
      <c r="C62" s="61"/>
      <c r="D62" s="61"/>
      <c r="E62" s="61"/>
      <c r="F62" s="61"/>
      <c r="G62" s="61"/>
      <c r="H62" s="61"/>
      <c r="I62" s="61"/>
      <c r="J62" s="61"/>
      <c r="K62" s="61"/>
      <c r="L62" s="61"/>
      <c r="M62" s="1"/>
      <c r="N62" s="1"/>
      <c r="O62" s="1"/>
      <c r="P62" s="1"/>
      <c r="Q62" s="1"/>
      <c r="R62" s="1"/>
      <c r="S62" s="1"/>
      <c r="T62" s="1"/>
      <c r="U62" s="1"/>
      <c r="V62" s="1"/>
      <c r="W62" s="1"/>
      <c r="X62" s="1"/>
      <c r="Y62" s="1"/>
      <c r="Z62" s="1"/>
    </row>
    <row r="63" spans="1:26" ht="15" customHeight="1">
      <c r="A63" s="61"/>
      <c r="B63" s="85"/>
      <c r="C63" s="61"/>
      <c r="D63" s="61"/>
      <c r="E63" s="61"/>
      <c r="F63" s="61"/>
      <c r="G63" s="61"/>
      <c r="H63" s="61"/>
      <c r="I63" s="61"/>
      <c r="J63" s="61"/>
      <c r="K63" s="61"/>
      <c r="L63" s="61"/>
      <c r="M63" s="1"/>
      <c r="N63" s="1"/>
      <c r="O63" s="1"/>
      <c r="P63" s="1"/>
      <c r="Q63" s="1"/>
      <c r="R63" s="1"/>
      <c r="S63" s="1"/>
      <c r="T63" s="1"/>
      <c r="U63" s="1"/>
      <c r="V63" s="1"/>
      <c r="W63" s="1"/>
      <c r="X63" s="1"/>
      <c r="Y63" s="1"/>
      <c r="Z63" s="1"/>
    </row>
    <row r="64" spans="1:26" ht="15" customHeight="1">
      <c r="A64" s="89" t="s">
        <v>95</v>
      </c>
      <c r="B64" s="1"/>
      <c r="C64" s="1"/>
      <c r="D64" s="1"/>
      <c r="E64" s="1"/>
      <c r="F64" s="1"/>
      <c r="G64" s="1"/>
      <c r="H64" s="1"/>
      <c r="I64" s="1"/>
      <c r="J64" s="1"/>
      <c r="K64" s="1"/>
      <c r="L64" s="1"/>
      <c r="M64" s="1"/>
      <c r="N64" s="1"/>
      <c r="O64" s="1"/>
      <c r="P64" s="1"/>
      <c r="Q64" s="1"/>
      <c r="R64" s="1"/>
      <c r="S64" s="1"/>
      <c r="T64" s="1"/>
      <c r="U64" s="1"/>
      <c r="V64" s="1"/>
      <c r="W64" s="1"/>
      <c r="X64" s="1"/>
      <c r="Y64" s="1"/>
      <c r="Z64" s="1"/>
    </row>
    <row r="65" spans="1:26" ht="15" customHeight="1">
      <c r="A65" s="125" t="str">
        <f>IF(COUNTBLANK(C8:C28)=21,"",CONCATENATE(UPPER(D3),":",G3," - ",N8,"  ",N9,"  ",N10,"  ",N11,"  ",N12,"  ",N13,"  ",N14,"  ",N15,"  ",N16,"  ",N17,"  ",N18,"  ",N19,"  ",N20))&amp;IF(COUNTBLANK(C8:C28)=21,"",CONCATENATE("  ",N21,"  ",N22,"  ",N23,"  ",N24,"  ",N25,"  ",N26,"  ",N27,"  ",N28))</f>
        <v xml:space="preserve">SÃO PAULO:32 - Rafa 8/12,  Thiago 3/12,  Pedro 2/12,  Vitinho 6/12,  Ednilson 4/12,  Victor 9/12,  Thiago Machado 0/0                            </v>
      </c>
      <c r="B65" s="102"/>
      <c r="C65" s="102"/>
      <c r="D65" s="102"/>
      <c r="E65" s="102"/>
      <c r="F65" s="102"/>
      <c r="G65" s="102"/>
      <c r="H65" s="102"/>
      <c r="I65" s="102"/>
      <c r="J65" s="102"/>
      <c r="K65" s="102"/>
      <c r="L65" s="102"/>
      <c r="M65" s="1"/>
      <c r="N65" s="1"/>
      <c r="O65" s="1"/>
      <c r="P65" s="1"/>
      <c r="Q65" s="1"/>
      <c r="R65" s="1"/>
      <c r="S65" s="1"/>
      <c r="T65" s="1"/>
      <c r="U65" s="1"/>
      <c r="V65" s="1"/>
      <c r="W65" s="1"/>
      <c r="X65" s="1"/>
      <c r="Y65" s="1"/>
      <c r="Z65" s="1"/>
    </row>
    <row r="66" spans="1:26" ht="15" customHeight="1">
      <c r="A66" s="102"/>
      <c r="B66" s="102"/>
      <c r="C66" s="102"/>
      <c r="D66" s="102"/>
      <c r="E66" s="102"/>
      <c r="F66" s="102"/>
      <c r="G66" s="102"/>
      <c r="H66" s="102"/>
      <c r="I66" s="102"/>
      <c r="J66" s="102"/>
      <c r="K66" s="102"/>
      <c r="L66" s="102"/>
      <c r="M66" s="1"/>
      <c r="N66" s="1"/>
      <c r="O66" s="1"/>
      <c r="P66" s="1"/>
      <c r="Q66" s="1"/>
      <c r="R66" s="1"/>
      <c r="S66" s="1"/>
      <c r="T66" s="1"/>
      <c r="U66" s="1"/>
      <c r="V66" s="1"/>
      <c r="W66" s="1"/>
      <c r="X66" s="1"/>
      <c r="Y66" s="1"/>
      <c r="Z66" s="1"/>
    </row>
    <row r="67" spans="1:26" ht="15" customHeight="1">
      <c r="A67" s="102"/>
      <c r="B67" s="102"/>
      <c r="C67" s="102"/>
      <c r="D67" s="102"/>
      <c r="E67" s="102"/>
      <c r="F67" s="102"/>
      <c r="G67" s="102"/>
      <c r="H67" s="102"/>
      <c r="I67" s="102"/>
      <c r="J67" s="102"/>
      <c r="K67" s="102"/>
      <c r="L67" s="102"/>
      <c r="M67" s="1"/>
      <c r="N67" s="1"/>
      <c r="O67" s="1"/>
      <c r="P67" s="1"/>
      <c r="Q67" s="1"/>
      <c r="R67" s="1"/>
      <c r="S67" s="1"/>
      <c r="T67" s="1"/>
      <c r="U67" s="1"/>
      <c r="V67" s="1"/>
      <c r="W67" s="1"/>
      <c r="X67" s="1"/>
      <c r="Y67" s="1"/>
      <c r="Z67" s="1"/>
    </row>
    <row r="68" spans="1:26" ht="15" customHeight="1">
      <c r="A68" s="102"/>
      <c r="B68" s="102"/>
      <c r="C68" s="102"/>
      <c r="D68" s="102"/>
      <c r="E68" s="102"/>
      <c r="F68" s="102"/>
      <c r="G68" s="102"/>
      <c r="H68" s="102"/>
      <c r="I68" s="102"/>
      <c r="J68" s="102"/>
      <c r="K68" s="102"/>
      <c r="L68" s="102"/>
      <c r="M68" s="1"/>
      <c r="N68" s="1"/>
      <c r="O68" s="1"/>
      <c r="P68" s="1"/>
      <c r="Q68" s="1"/>
      <c r="R68" s="1"/>
      <c r="S68" s="1"/>
      <c r="T68" s="1"/>
      <c r="U68" s="1"/>
      <c r="V68" s="1"/>
      <c r="W68" s="1"/>
      <c r="X68" s="1"/>
      <c r="Y68" s="1"/>
      <c r="Z68" s="1"/>
    </row>
    <row r="69" spans="1:26" ht="15" customHeight="1">
      <c r="A69" s="125" t="str">
        <f>IF(COUNTBLANK(C32:C52)=21,"",CONCATENATE(UPPER(L3),":",I3," - ",N32,"  ",N33,"  ",N34,"  ",N35,"  ",N36,"  ",N37,"  ",N38,"  ",N39,"  ",N40,"  ",N41,"  ",N42,"  ",N43,"  ",N44))&amp;IF(COUNTBLANK(C32:C52)=21,"",CONCATENATE("  ",N45,"  ",N46,"  ",N47,"  ",N48,"  ",N49,"  ",N50,"  ",N51,"  ",N52))</f>
        <v xml:space="preserve">PALMEIRAS:40 - Quinho 9/12,  Mauro 8/12,  Diney 2/8,  Vv 5/12,  Jefferson 7/12,  Michilin 5/12,  Perrotti 4/4                            </v>
      </c>
      <c r="B69" s="102"/>
      <c r="C69" s="102"/>
      <c r="D69" s="102"/>
      <c r="E69" s="102"/>
      <c r="F69" s="102"/>
      <c r="G69" s="102"/>
      <c r="H69" s="102"/>
      <c r="I69" s="102"/>
      <c r="J69" s="102"/>
      <c r="K69" s="102"/>
      <c r="L69" s="102"/>
      <c r="M69" s="1"/>
      <c r="N69" s="1"/>
      <c r="O69" s="1"/>
      <c r="P69" s="1"/>
      <c r="Q69" s="1"/>
      <c r="R69" s="1"/>
      <c r="S69" s="1"/>
      <c r="T69" s="1"/>
      <c r="U69" s="1"/>
      <c r="V69" s="1"/>
      <c r="W69" s="1"/>
      <c r="X69" s="1"/>
      <c r="Y69" s="1"/>
      <c r="Z69" s="1"/>
    </row>
    <row r="70" spans="1:26" ht="15" customHeight="1">
      <c r="A70" s="102"/>
      <c r="B70" s="102"/>
      <c r="C70" s="102"/>
      <c r="D70" s="102"/>
      <c r="E70" s="102"/>
      <c r="F70" s="102"/>
      <c r="G70" s="102"/>
      <c r="H70" s="102"/>
      <c r="I70" s="102"/>
      <c r="J70" s="102"/>
      <c r="K70" s="102"/>
      <c r="L70" s="102"/>
      <c r="M70" s="1"/>
      <c r="N70" s="1"/>
      <c r="O70" s="1"/>
      <c r="P70" s="1"/>
      <c r="Q70" s="1"/>
      <c r="R70" s="1"/>
      <c r="S70" s="1"/>
      <c r="T70" s="1"/>
      <c r="U70" s="1"/>
      <c r="V70" s="1"/>
      <c r="W70" s="1"/>
      <c r="X70" s="1"/>
      <c r="Y70" s="1"/>
      <c r="Z70" s="1"/>
    </row>
    <row r="71" spans="1:26" ht="15" customHeight="1">
      <c r="A71" s="102"/>
      <c r="B71" s="102"/>
      <c r="C71" s="102"/>
      <c r="D71" s="102"/>
      <c r="E71" s="102"/>
      <c r="F71" s="102"/>
      <c r="G71" s="102"/>
      <c r="H71" s="102"/>
      <c r="I71" s="102"/>
      <c r="J71" s="102"/>
      <c r="K71" s="102"/>
      <c r="L71" s="102"/>
      <c r="M71" s="1"/>
      <c r="N71" s="1"/>
      <c r="O71" s="1"/>
      <c r="P71" s="1"/>
      <c r="Q71" s="1"/>
      <c r="R71" s="1"/>
      <c r="S71" s="1"/>
      <c r="T71" s="1"/>
      <c r="U71" s="1"/>
      <c r="V71" s="1"/>
      <c r="W71" s="1"/>
      <c r="X71" s="1"/>
      <c r="Y71" s="1"/>
      <c r="Z71" s="1"/>
    </row>
    <row r="72" spans="1:26" ht="15" customHeight="1">
      <c r="A72" s="102"/>
      <c r="B72" s="102"/>
      <c r="C72" s="102"/>
      <c r="D72" s="102"/>
      <c r="E72" s="102"/>
      <c r="F72" s="102"/>
      <c r="G72" s="102"/>
      <c r="H72" s="102"/>
      <c r="I72" s="102"/>
      <c r="J72" s="102"/>
      <c r="K72" s="102"/>
      <c r="L72" s="102"/>
      <c r="M72" s="1"/>
      <c r="N72" s="1"/>
      <c r="O72" s="1"/>
      <c r="P72" s="1"/>
      <c r="Q72" s="1"/>
      <c r="R72" s="1"/>
      <c r="S72" s="1"/>
      <c r="T72" s="1"/>
      <c r="U72" s="1"/>
      <c r="V72" s="1"/>
      <c r="W72" s="1"/>
      <c r="X72" s="1"/>
      <c r="Y72" s="1"/>
      <c r="Z72" s="1"/>
    </row>
    <row r="73" spans="1:26"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59"/>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59"/>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59"/>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59"/>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59"/>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59"/>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59"/>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59"/>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59"/>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59"/>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59"/>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59"/>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59"/>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59"/>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59"/>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59"/>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59"/>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59"/>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59"/>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59"/>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59"/>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59"/>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59"/>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59"/>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59"/>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59"/>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59"/>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59"/>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59"/>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59"/>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59"/>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59"/>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59"/>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59"/>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59"/>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59"/>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59"/>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59"/>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59"/>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59"/>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59"/>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59"/>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59"/>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59"/>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59"/>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59"/>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59"/>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59"/>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59"/>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59"/>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59"/>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59"/>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59"/>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59"/>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59"/>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59"/>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59"/>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59"/>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59"/>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59"/>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59"/>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59"/>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59"/>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59"/>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59"/>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59"/>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59"/>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59"/>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59"/>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59"/>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59"/>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59"/>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59"/>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59"/>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59"/>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59"/>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59"/>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59"/>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59"/>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59"/>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59"/>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59"/>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59"/>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59"/>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59"/>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59"/>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59"/>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59"/>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59"/>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59"/>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59"/>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59"/>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59"/>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59"/>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59"/>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59"/>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59"/>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59"/>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59"/>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59"/>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59"/>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59"/>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59"/>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59"/>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59"/>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59"/>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59"/>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59"/>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59"/>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59"/>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59"/>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59"/>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59"/>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59"/>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59"/>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59"/>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59"/>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59"/>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59"/>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59"/>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59"/>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59"/>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59"/>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59"/>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59"/>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59"/>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59"/>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59"/>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59"/>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59"/>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59"/>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59"/>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59"/>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59"/>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59"/>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59"/>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59"/>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59"/>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59"/>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59"/>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59"/>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59"/>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59"/>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59"/>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59"/>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59"/>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59"/>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59"/>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59"/>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59"/>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59"/>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59"/>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59"/>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59"/>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59"/>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59"/>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59"/>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59"/>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59"/>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59"/>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59"/>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59"/>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59"/>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59"/>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59"/>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59"/>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59"/>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59"/>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59"/>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59"/>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59"/>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59"/>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59"/>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59"/>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59"/>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59"/>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59"/>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59"/>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59"/>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59"/>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59"/>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59"/>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59"/>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59"/>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59"/>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59"/>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59"/>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59"/>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59"/>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59"/>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59"/>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59"/>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59"/>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59"/>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59"/>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59"/>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59"/>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59"/>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59"/>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59"/>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59"/>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59"/>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59"/>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59"/>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59"/>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59"/>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59"/>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59"/>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59"/>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59"/>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59"/>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59"/>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59"/>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59"/>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59"/>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59"/>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59"/>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59"/>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59"/>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59"/>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59"/>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59"/>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59"/>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59"/>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59"/>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59"/>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59"/>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59"/>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59"/>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59"/>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59"/>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59"/>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59"/>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59"/>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59"/>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59"/>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59"/>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59"/>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59"/>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59"/>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59"/>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59"/>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59"/>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59"/>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59"/>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59"/>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59"/>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59"/>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59"/>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59"/>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59"/>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59"/>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59"/>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59"/>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59"/>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59"/>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59"/>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59"/>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59"/>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59"/>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59"/>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59"/>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59"/>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59"/>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59"/>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59"/>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59"/>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59"/>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59"/>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59"/>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59"/>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59"/>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59"/>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59"/>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59"/>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59"/>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59"/>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59"/>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59"/>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59"/>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59"/>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59"/>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59"/>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59"/>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59"/>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59"/>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59"/>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59"/>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59"/>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59"/>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59"/>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59"/>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59"/>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59"/>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59"/>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59"/>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59"/>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59"/>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59"/>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59"/>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59"/>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59"/>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59"/>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59"/>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59"/>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59"/>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59"/>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59"/>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59"/>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59"/>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59"/>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59"/>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59"/>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59"/>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59"/>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59"/>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59"/>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59"/>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59"/>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59"/>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59"/>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59"/>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59"/>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59"/>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59"/>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59"/>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59"/>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59"/>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59"/>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59"/>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59"/>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59"/>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59"/>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59"/>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59"/>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59"/>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59"/>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59"/>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59"/>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59"/>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59"/>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59"/>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59"/>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59"/>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59"/>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59"/>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59"/>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59"/>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59"/>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59"/>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59"/>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59"/>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59"/>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59"/>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59"/>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59"/>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59"/>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59"/>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59"/>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59"/>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59"/>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59"/>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59"/>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59"/>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59"/>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59"/>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59"/>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59"/>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59"/>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59"/>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59"/>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59"/>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59"/>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59"/>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59"/>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59"/>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59"/>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59"/>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59"/>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59"/>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59"/>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59"/>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59"/>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59"/>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59"/>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59"/>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59"/>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59"/>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59"/>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59"/>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59"/>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59"/>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59"/>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59"/>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59"/>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59"/>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59"/>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59"/>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59"/>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59"/>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59"/>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59"/>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59"/>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59"/>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59"/>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59"/>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59"/>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59"/>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59"/>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59"/>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59"/>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59"/>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59"/>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59"/>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59"/>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59"/>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59"/>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59"/>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59"/>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59"/>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59"/>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59"/>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59"/>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59"/>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59"/>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59"/>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59"/>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59"/>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59"/>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59"/>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59"/>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59"/>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59"/>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59"/>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59"/>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59"/>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59"/>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59"/>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59"/>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59"/>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59"/>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59"/>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59"/>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59"/>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59"/>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59"/>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59"/>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59"/>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59"/>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59"/>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59"/>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59"/>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59"/>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59"/>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59"/>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59"/>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59"/>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59"/>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59"/>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59"/>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59"/>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59"/>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59"/>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59"/>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59"/>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59"/>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59"/>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59"/>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59"/>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59"/>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59"/>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59"/>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59"/>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59"/>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59"/>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59"/>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59"/>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59"/>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59"/>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59"/>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59"/>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59"/>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59"/>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59"/>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59"/>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59"/>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59"/>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59"/>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59"/>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59"/>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59"/>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59"/>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59"/>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59"/>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59"/>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59"/>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59"/>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59"/>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59"/>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59"/>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59"/>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59"/>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59"/>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59"/>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59"/>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59"/>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59"/>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59"/>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59"/>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59"/>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59"/>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59"/>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59"/>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59"/>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59"/>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59"/>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59"/>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59"/>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59"/>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59"/>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59"/>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59"/>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59"/>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59"/>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59"/>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59"/>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59"/>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59"/>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59"/>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59"/>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59"/>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59"/>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59"/>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59"/>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59"/>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59"/>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59"/>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59"/>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59"/>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59"/>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59"/>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59"/>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59"/>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59"/>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59"/>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59"/>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59"/>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59"/>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59"/>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59"/>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59"/>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59"/>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59"/>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59"/>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59"/>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59"/>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59"/>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59"/>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59"/>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59"/>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59"/>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59"/>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59"/>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59"/>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59"/>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59"/>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59"/>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59"/>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59"/>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59"/>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59"/>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59"/>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59"/>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59"/>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59"/>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59"/>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59"/>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59"/>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59"/>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59"/>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59"/>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59"/>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59"/>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59"/>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59"/>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59"/>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59"/>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59"/>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59"/>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59"/>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59"/>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59"/>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59"/>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59"/>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59"/>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59"/>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59"/>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59"/>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59"/>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59"/>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59"/>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59"/>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59"/>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59"/>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59"/>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59"/>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59"/>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59"/>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59"/>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59"/>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59"/>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59"/>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59"/>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59"/>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59"/>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59"/>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59"/>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59"/>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59"/>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59"/>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59"/>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59"/>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59"/>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59"/>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59"/>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59"/>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59"/>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59"/>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59"/>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59"/>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59"/>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59"/>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59"/>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59"/>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59"/>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59"/>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59"/>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59"/>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59"/>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59"/>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59"/>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59"/>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59"/>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59"/>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59"/>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59"/>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59"/>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59"/>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59"/>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59"/>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59"/>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59"/>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59"/>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59"/>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59"/>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59"/>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59"/>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59"/>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59"/>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59"/>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59"/>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59"/>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59"/>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59"/>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59"/>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59"/>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59"/>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59"/>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59"/>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59"/>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59"/>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59"/>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59"/>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59"/>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59"/>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59"/>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59"/>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59"/>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59"/>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59"/>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59"/>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59"/>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59"/>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59"/>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59"/>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59"/>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59"/>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59"/>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59"/>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59"/>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59"/>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59"/>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59"/>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59"/>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59"/>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59"/>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59"/>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59"/>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59"/>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59"/>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59"/>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59"/>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59"/>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59"/>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59"/>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59"/>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59"/>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59"/>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59"/>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59"/>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59"/>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59"/>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59"/>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59"/>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59"/>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59"/>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59"/>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59"/>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59"/>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59"/>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59"/>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59"/>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59"/>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59"/>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59"/>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59"/>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59"/>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59"/>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59"/>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59"/>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59"/>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59"/>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59"/>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59"/>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59"/>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59"/>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59"/>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59"/>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59"/>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59"/>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59"/>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59"/>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59"/>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59"/>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59"/>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59"/>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59"/>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59"/>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59"/>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59"/>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59"/>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59"/>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59"/>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59"/>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59"/>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59"/>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59"/>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59"/>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59"/>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59"/>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59"/>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59"/>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59"/>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59"/>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59"/>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59"/>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59"/>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59"/>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59"/>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59"/>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59"/>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59"/>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59"/>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59"/>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59"/>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59"/>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59"/>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59"/>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59"/>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59"/>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59"/>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59"/>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59"/>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59"/>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59"/>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59"/>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59"/>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59"/>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59"/>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59"/>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59"/>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59"/>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59"/>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59"/>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59"/>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59"/>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59"/>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59"/>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59"/>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59"/>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59"/>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59"/>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59"/>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59"/>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59"/>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59"/>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59"/>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59"/>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59"/>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59"/>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59"/>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59"/>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59"/>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59"/>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59"/>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59"/>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59"/>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59"/>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59"/>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59"/>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59"/>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59"/>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59"/>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59"/>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59"/>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59"/>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59"/>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59"/>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59"/>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59"/>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59"/>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59"/>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59"/>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59"/>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59"/>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59"/>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59"/>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59"/>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59"/>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59"/>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59"/>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59"/>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59"/>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59"/>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59"/>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59"/>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D5:F5"/>
    <mergeCell ref="A55:C55"/>
    <mergeCell ref="I55:K55"/>
    <mergeCell ref="A65:L68"/>
    <mergeCell ref="A69:L72"/>
  </mergeCells>
  <printOptions horizontalCentered="1"/>
  <pageMargins left="0.19685039370078741" right="0.19685039370078741" top="0.39370078740157483" bottom="0.39370078740157483"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Instruções</vt:lpstr>
      <vt:lpstr>Súmula</vt:lpstr>
      <vt:lpstr>Resumo</vt:lpstr>
      <vt:lpstr>LS_EQUIPE1</vt:lpstr>
      <vt:lpstr>LS_EQUIPE2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Vinicius De Simoni</dc:creator>
  <cp:lastModifiedBy>José Jorge Farah Neto</cp:lastModifiedBy>
  <dcterms:created xsi:type="dcterms:W3CDTF">2011-02-06T02:23:49Z</dcterms:created>
  <dcterms:modified xsi:type="dcterms:W3CDTF">2025-11-10T00:09:58Z</dcterms:modified>
</cp:coreProperties>
</file>