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media/image7.jpeg" ContentType="image/jpeg"/>
  <Override PartName="/xl/media/image2.png" ContentType="image/png"/>
  <Override PartName="/xl/media/image3.jpeg" ContentType="image/jpeg"/>
  <Override PartName="/xl/media/image4.png" ContentType="image/png"/>
  <Override PartName="/xl/media/image6.jpeg" ContentType="image/jpeg"/>
  <Override PartName="/xl/media/image5.jpeg" ContentType="image/jpeg"/>
  <Override PartName="/xl/media/image8.jpeg" ContentType="image/jpeg"/>
  <Override PartName="/xl/media/image9.jpeg" ContentType="image/jpe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Instruções" sheetId="1" state="visible" r:id="rId3"/>
    <sheet name="Súmula" sheetId="2" state="visible" r:id="rId4"/>
    <sheet name="Resumo" sheetId="3" state="visible" r:id="rId5"/>
    <sheet name="Impressão" sheetId="4" state="hidden" r:id="rId6"/>
  </sheets>
  <definedNames>
    <definedName function="false" hidden="false" localSheetId="2" name="_xlnm.Print_Area" vbProcedure="false">Resumo!$A$1:$L$53</definedName>
    <definedName function="false" hidden="false" name="LS_EQUIPE1" vbProcedure="false">Súmula!$B$23:$B$42</definedName>
    <definedName function="false" hidden="false" name="LS_EQUIPE2" vbProcedure="false">Súmula!$N$23:$N$42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<sst xmlns="http://schemas.openxmlformats.org/spreadsheetml/2006/main" count="436" uniqueCount="107">
  <si>
    <t xml:space="preserve">x</t>
  </si>
  <si>
    <t xml:space="preserve">Versão 1.4 (01-Jan-2013)</t>
  </si>
  <si>
    <r>
      <rPr>
        <b val="true"/>
        <sz val="26"/>
        <color rgb="FFFF0000"/>
        <rFont val="Arial"/>
        <family val="2"/>
        <charset val="1"/>
      </rPr>
      <t xml:space="preserve">F</t>
    </r>
    <r>
      <rPr>
        <b val="true"/>
        <sz val="26"/>
        <color rgb="FF000000"/>
        <rFont val="Arial"/>
        <family val="2"/>
        <charset val="1"/>
      </rPr>
      <t xml:space="preserve">ederação </t>
    </r>
    <r>
      <rPr>
        <b val="true"/>
        <sz val="26"/>
        <color rgb="FFFF0000"/>
        <rFont val="Arial"/>
        <family val="2"/>
        <charset val="1"/>
      </rPr>
      <t xml:space="preserve">P</t>
    </r>
    <r>
      <rPr>
        <b val="true"/>
        <sz val="26"/>
        <color rgb="FF000000"/>
        <rFont val="Arial"/>
        <family val="2"/>
        <charset val="1"/>
      </rPr>
      <t xml:space="preserve">aulista de </t>
    </r>
    <r>
      <rPr>
        <b val="true"/>
        <sz val="26"/>
        <color rgb="FFFF0000"/>
        <rFont val="Arial"/>
        <family val="2"/>
        <charset val="1"/>
      </rPr>
      <t xml:space="preserve">F</t>
    </r>
    <r>
      <rPr>
        <b val="true"/>
        <sz val="26"/>
        <color rgb="FF000000"/>
        <rFont val="Arial"/>
        <family val="2"/>
        <charset val="1"/>
      </rPr>
      <t xml:space="preserve">utebol de </t>
    </r>
    <r>
      <rPr>
        <b val="true"/>
        <sz val="26"/>
        <color rgb="FFFF0000"/>
        <rFont val="Arial"/>
        <family val="2"/>
        <charset val="1"/>
      </rPr>
      <t xml:space="preserve">M</t>
    </r>
    <r>
      <rPr>
        <b val="true"/>
        <sz val="26"/>
        <color rgb="FF000000"/>
        <rFont val="Arial"/>
        <family val="2"/>
        <charset val="1"/>
      </rPr>
      <t xml:space="preserve">esa</t>
    </r>
  </si>
  <si>
    <t xml:space="preserve"> CAMPEONATO PAULISTA DE CLUBES DE FUTEBOL DE MESA</t>
  </si>
  <si>
    <t xml:space="preserve">SUMULA - 5 JOGADORES</t>
  </si>
  <si>
    <t xml:space="preserve">Instruções para preenchimento da guia SÚMULA:</t>
  </si>
  <si>
    <r>
      <rPr>
        <sz val="10"/>
        <rFont val="Wingdings 3"/>
        <family val="1"/>
        <charset val="2"/>
      </rPr>
      <t xml:space="preserve">u</t>
    </r>
    <r>
      <rPr>
        <sz val="10"/>
        <rFont val="Arial"/>
        <family val="2"/>
        <charset val="1"/>
      </rPr>
      <t xml:space="preserve">  Esta planilha é composta por 2 guias: </t>
    </r>
    <r>
      <rPr>
        <b val="true"/>
        <sz val="10"/>
        <rFont val="Arial"/>
        <family val="2"/>
        <charset val="1"/>
      </rPr>
      <t xml:space="preserve">súmula</t>
    </r>
    <r>
      <rPr>
        <sz val="10"/>
        <rFont val="Arial"/>
        <family val="2"/>
        <charset val="1"/>
      </rPr>
      <t xml:space="preserve"> e </t>
    </r>
    <r>
      <rPr>
        <b val="true"/>
        <sz val="10"/>
        <rFont val="Arial"/>
        <family val="2"/>
        <charset val="1"/>
      </rPr>
      <t xml:space="preserve">resumo.</t>
    </r>
  </si>
  <si>
    <r>
      <rPr>
        <sz val="10"/>
        <rFont val="Wingdings 3"/>
        <family val="1"/>
        <charset val="2"/>
      </rPr>
      <t xml:space="preserve">u</t>
    </r>
    <r>
      <rPr>
        <sz val="10"/>
        <rFont val="Arial"/>
        <family val="2"/>
        <charset val="1"/>
      </rPr>
      <t xml:space="preserve">  É necessário </t>
    </r>
    <r>
      <rPr>
        <b val="true"/>
        <sz val="10"/>
        <rFont val="Arial"/>
        <family val="2"/>
        <charset val="1"/>
      </rPr>
      <t xml:space="preserve">preecher apenas a guia súmula</t>
    </r>
    <r>
      <rPr>
        <sz val="10"/>
        <rFont val="Arial"/>
        <family val="2"/>
        <charset val="1"/>
      </rPr>
      <t xml:space="preserve">. A guia resumo será preenchida automaticamente.</t>
    </r>
  </si>
  <si>
    <r>
      <rPr>
        <sz val="10"/>
        <rFont val="Wingdings 3"/>
        <family val="1"/>
        <charset val="2"/>
      </rPr>
      <t xml:space="preserve">u</t>
    </r>
    <r>
      <rPr>
        <sz val="10"/>
        <rFont val="Arial"/>
        <family val="2"/>
        <charset val="1"/>
      </rPr>
      <t xml:space="preserve">  Todos os cálculos serão realizados automaticamente.</t>
    </r>
  </si>
  <si>
    <r>
      <rPr>
        <sz val="10"/>
        <rFont val="Wingdings 3"/>
        <family val="1"/>
        <charset val="2"/>
      </rPr>
      <t xml:space="preserve">u</t>
    </r>
    <r>
      <rPr>
        <sz val="10"/>
        <rFont val="Arial"/>
        <family val="2"/>
        <charset val="1"/>
      </rPr>
      <t xml:space="preserve">  Apenas os campos em cinza estão disponíveis para preenchimento.</t>
    </r>
  </si>
  <si>
    <r>
      <rPr>
        <b val="true"/>
        <sz val="10"/>
        <color rgb="FF000000"/>
        <rFont val="Arial"/>
        <family val="2"/>
        <charset val="1"/>
      </rPr>
      <t xml:space="preserve">1.</t>
    </r>
    <r>
      <rPr>
        <sz val="10"/>
        <color rgb="FF000000"/>
        <rFont val="Arial"/>
        <family val="2"/>
        <charset val="1"/>
      </rPr>
      <t xml:space="preserve">  Preencha a </t>
    </r>
    <r>
      <rPr>
        <b val="true"/>
        <sz val="10"/>
        <color rgb="FF000000"/>
        <rFont val="Arial"/>
        <family val="2"/>
        <charset val="1"/>
      </rPr>
      <t xml:space="preserve">lista de jogadores</t>
    </r>
    <r>
      <rPr>
        <sz val="10"/>
        <color rgb="FF000000"/>
        <rFont val="Arial"/>
        <family val="2"/>
        <charset val="1"/>
      </rPr>
      <t xml:space="preserve"> com o </t>
    </r>
    <r>
      <rPr>
        <b val="true"/>
        <sz val="10"/>
        <color rgb="FF000000"/>
        <rFont val="Arial"/>
        <family val="2"/>
        <charset val="1"/>
      </rPr>
      <t xml:space="preserve">nome popular</t>
    </r>
    <r>
      <rPr>
        <sz val="10"/>
        <color rgb="FF000000"/>
        <rFont val="Arial"/>
        <family val="2"/>
        <charset val="1"/>
      </rPr>
      <t xml:space="preserve"> cadastrado no ranking, e </t>
    </r>
    <r>
      <rPr>
        <b val="true"/>
        <sz val="10"/>
        <color rgb="FF000000"/>
        <rFont val="Arial"/>
        <family val="2"/>
        <charset val="1"/>
      </rPr>
      <t xml:space="preserve">número da FPFM</t>
    </r>
    <r>
      <rPr>
        <sz val="10"/>
        <color rgb="FF000000"/>
        <rFont val="Arial"/>
        <family val="2"/>
        <charset val="1"/>
      </rPr>
      <t xml:space="preserve">, das equipes I e II.</t>
    </r>
  </si>
  <si>
    <t xml:space="preserve">     A súmula será preenchida automaticamente com os jogadores titulares.</t>
  </si>
  <si>
    <r>
      <rPr>
        <b val="true"/>
        <sz val="10"/>
        <color rgb="FF000000"/>
        <rFont val="Arial"/>
        <family val="2"/>
        <charset val="1"/>
      </rPr>
      <t xml:space="preserve">2.</t>
    </r>
    <r>
      <rPr>
        <sz val="10"/>
        <color rgb="FF000000"/>
        <rFont val="Arial"/>
        <family val="2"/>
        <charset val="1"/>
      </rPr>
      <t xml:space="preserve">  Se um jogador </t>
    </r>
    <r>
      <rPr>
        <b val="true"/>
        <sz val="10"/>
        <color rgb="FF000000"/>
        <rFont val="Arial"/>
        <family val="2"/>
        <charset val="1"/>
      </rPr>
      <t xml:space="preserve">reserva</t>
    </r>
    <r>
      <rPr>
        <sz val="10"/>
        <color rgb="FF000000"/>
        <rFont val="Arial"/>
        <family val="2"/>
        <charset val="1"/>
      </rPr>
      <t xml:space="preserve"> entrar no jogo, </t>
    </r>
    <r>
      <rPr>
        <b val="true"/>
        <sz val="10"/>
        <color rgb="FF000000"/>
        <rFont val="Arial"/>
        <family val="2"/>
        <charset val="1"/>
      </rPr>
      <t xml:space="preserve">altere os nomes diretamente na tabela de jogos</t>
    </r>
    <r>
      <rPr>
        <sz val="10"/>
        <color rgb="FF000000"/>
        <rFont val="Arial"/>
        <family val="2"/>
        <charset val="1"/>
      </rPr>
      <t xml:space="preserve">, exatamente como foram cadastrados na lista de jogadores.</t>
    </r>
  </si>
  <si>
    <r>
      <rPr>
        <b val="true"/>
        <sz val="10"/>
        <color rgb="FF000000"/>
        <rFont val="Arial"/>
        <family val="2"/>
        <charset val="1"/>
      </rPr>
      <t xml:space="preserve">3.</t>
    </r>
    <r>
      <rPr>
        <sz val="10"/>
        <color rgb="FF000000"/>
        <rFont val="Arial"/>
        <family val="2"/>
        <charset val="1"/>
      </rPr>
      <t xml:space="preserve">  Preencha os </t>
    </r>
    <r>
      <rPr>
        <b val="true"/>
        <sz val="10"/>
        <color rgb="FF000000"/>
        <rFont val="Arial"/>
        <family val="2"/>
        <charset val="1"/>
      </rPr>
      <t xml:space="preserve">resultados dos jogos</t>
    </r>
    <r>
      <rPr>
        <sz val="10"/>
        <color rgb="FF000000"/>
        <rFont val="Arial"/>
        <family val="2"/>
        <charset val="1"/>
      </rPr>
      <t xml:space="preserve">.</t>
    </r>
  </si>
  <si>
    <r>
      <rPr>
        <b val="true"/>
        <sz val="10"/>
        <color rgb="FF000000"/>
        <rFont val="Arial"/>
        <family val="2"/>
        <charset val="1"/>
      </rPr>
      <t xml:space="preserve">4.</t>
    </r>
    <r>
      <rPr>
        <sz val="10"/>
        <color rgb="FF000000"/>
        <rFont val="Arial"/>
        <family val="2"/>
        <charset val="1"/>
      </rPr>
      <t xml:space="preserve">  Preencha os </t>
    </r>
    <r>
      <rPr>
        <b val="true"/>
        <sz val="10"/>
        <color rgb="FF000000"/>
        <rFont val="Arial"/>
        <family val="2"/>
        <charset val="1"/>
      </rPr>
      <t xml:space="preserve">campos restantes</t>
    </r>
    <r>
      <rPr>
        <sz val="10"/>
        <color rgb="FF000000"/>
        <rFont val="Arial"/>
        <family val="2"/>
        <charset val="1"/>
      </rPr>
      <t xml:space="preserve"> (Data, categoria, ano, nome equipe I, nome equipe II).</t>
    </r>
  </si>
  <si>
    <r>
      <rPr>
        <b val="true"/>
        <sz val="10"/>
        <color rgb="FF000000"/>
        <rFont val="Arial"/>
        <family val="2"/>
        <charset val="1"/>
      </rPr>
      <t xml:space="preserve">5.</t>
    </r>
    <r>
      <rPr>
        <sz val="10"/>
        <color rgb="FF000000"/>
        <rFont val="Arial"/>
        <family val="2"/>
        <charset val="1"/>
      </rPr>
      <t xml:space="preserve">  Pronto. Envie este arquivo preenchido junto com a súmula original para </t>
    </r>
    <r>
      <rPr>
        <u val="single"/>
        <sz val="10"/>
        <color rgb="FF0000FF"/>
        <rFont val="Arial"/>
        <family val="2"/>
        <charset val="1"/>
      </rPr>
      <t xml:space="preserve">diretortecnico@futmesa.com.br</t>
    </r>
    <r>
      <rPr>
        <sz val="10"/>
        <color rgb="FF000000"/>
        <rFont val="Arial"/>
        <family val="2"/>
        <charset val="1"/>
      </rPr>
      <t xml:space="preserve"> com cópia para </t>
    </r>
    <r>
      <rPr>
        <u val="single"/>
        <sz val="10"/>
        <color rgb="FF0000FF"/>
        <rFont val="Arial"/>
        <family val="2"/>
        <charset val="1"/>
      </rPr>
      <t xml:space="preserve">futmesa@futmesa.com.br</t>
    </r>
  </si>
  <si>
    <r>
      <rPr>
        <sz val="10"/>
        <rFont val="Wingdings 3"/>
        <family val="1"/>
        <charset val="2"/>
      </rPr>
      <t xml:space="preserve">u</t>
    </r>
    <r>
      <rPr>
        <sz val="10"/>
        <rFont val="Arial"/>
        <family val="2"/>
        <charset val="1"/>
      </rPr>
      <t xml:space="preserve">  Em caso de dúvidas, entre em contato com </t>
    </r>
    <r>
      <rPr>
        <u val="single"/>
        <sz val="10"/>
        <color rgb="FF0000FF"/>
        <rFont val="Arial"/>
        <family val="2"/>
        <charset val="1"/>
      </rPr>
      <t xml:space="preserve">diretortecnico@futmesa.com.br</t>
    </r>
  </si>
  <si>
    <t xml:space="preserve">M</t>
  </si>
  <si>
    <t xml:space="preserve">CAMPEONATO PAULISTA DE CLUBES DE FUTEBOL DE MESA</t>
  </si>
  <si>
    <t xml:space="preserve">CATEGORIA</t>
  </si>
  <si>
    <t xml:space="preserve">ANO</t>
  </si>
  <si>
    <t xml:space="preserve">LV</t>
  </si>
  <si>
    <t xml:space="preserve">LE</t>
  </si>
  <si>
    <t xml:space="preserve">LD</t>
  </si>
  <si>
    <t xml:space="preserve">LGP</t>
  </si>
  <si>
    <t xml:space="preserve">LGC</t>
  </si>
  <si>
    <t xml:space="preserve">RV</t>
  </si>
  <si>
    <t xml:space="preserve">RE</t>
  </si>
  <si>
    <t xml:space="preserve">RD</t>
  </si>
  <si>
    <t xml:space="preserve">RGP</t>
  </si>
  <si>
    <t xml:space="preserve">RGC</t>
  </si>
  <si>
    <t xml:space="preserve">1ª RODADA</t>
  </si>
  <si>
    <t xml:space="preserve">2ª RODADA</t>
  </si>
  <si>
    <t xml:space="preserve">3ª RODADA</t>
  </si>
  <si>
    <t xml:space="preserve">4ª RODADA</t>
  </si>
  <si>
    <t xml:space="preserve">5ª RODADA</t>
  </si>
  <si>
    <t xml:space="preserve">Mesa</t>
  </si>
  <si>
    <t xml:space="preserve">MANOEL</t>
  </si>
  <si>
    <t xml:space="preserve">MARIO NOVAES</t>
  </si>
  <si>
    <t xml:space="preserve">EQUIPE I</t>
  </si>
  <si>
    <t xml:space="preserve">EQUIPE II</t>
  </si>
  <si>
    <t xml:space="preserve">SÚMULA</t>
  </si>
  <si>
    <t xml:space="preserve">BASÍLIO</t>
  </si>
  <si>
    <t xml:space="preserve">Nº FPFM:</t>
  </si>
  <si>
    <t xml:space="preserve">MARCO BUTANTÃ</t>
  </si>
  <si>
    <t xml:space="preserve">Nº FPFM</t>
  </si>
  <si>
    <t xml:space="preserve">DATA</t>
  </si>
  <si>
    <t xml:space="preserve">16 DE AGOSTO DE 2025</t>
  </si>
  <si>
    <t xml:space="preserve">WALNIR</t>
  </si>
  <si>
    <t xml:space="preserve">CABRAL</t>
  </si>
  <si>
    <t xml:space="preserve">DRAUSIO</t>
  </si>
  <si>
    <t xml:space="preserve">RESULTADO FINAL</t>
  </si>
  <si>
    <t xml:space="preserve">SERGIO TEACHER</t>
  </si>
  <si>
    <t xml:space="preserve">RODOLF</t>
  </si>
  <si>
    <t xml:space="preserve">CEPE 2004</t>
  </si>
  <si>
    <t xml:space="preserve">X</t>
  </si>
  <si>
    <t xml:space="preserve">DALMÁCIA</t>
  </si>
  <si>
    <t xml:space="preserve">JOÃO LONGO</t>
  </si>
  <si>
    <t xml:space="preserve">R1</t>
  </si>
  <si>
    <t xml:space="preserve">MARCOS BORGES</t>
  </si>
  <si>
    <t xml:space="preserve">R2</t>
  </si>
  <si>
    <t xml:space="preserve">R3</t>
  </si>
  <si>
    <t xml:space="preserve">CAPITÃO EQUIPE I</t>
  </si>
  <si>
    <t xml:space="preserve">CAPITÃO EQUIPE II</t>
  </si>
  <si>
    <t xml:space="preserve">R4</t>
  </si>
  <si>
    <t xml:space="preserve">R5</t>
  </si>
  <si>
    <t xml:space="preserve">REPRESENTANTE FPFM</t>
  </si>
  <si>
    <t xml:space="preserve">R6</t>
  </si>
  <si>
    <t xml:space="preserve">R7</t>
  </si>
  <si>
    <t xml:space="preserve">R8</t>
  </si>
  <si>
    <t xml:space="preserve">R9</t>
  </si>
  <si>
    <t xml:space="preserve">R10</t>
  </si>
  <si>
    <t xml:space="preserve">R11</t>
  </si>
  <si>
    <t xml:space="preserve">R12</t>
  </si>
  <si>
    <t xml:space="preserve">R13</t>
  </si>
  <si>
    <t xml:space="preserve">R14</t>
  </si>
  <si>
    <t xml:space="preserve">R15</t>
  </si>
  <si>
    <r>
      <rPr>
        <sz val="20"/>
        <color rgb="FFFF0000"/>
        <rFont val="Arial"/>
        <family val="2"/>
        <charset val="1"/>
      </rPr>
      <t xml:space="preserve">F</t>
    </r>
    <r>
      <rPr>
        <sz val="20"/>
        <rFont val="Arial"/>
        <family val="2"/>
        <charset val="1"/>
      </rPr>
      <t xml:space="preserve">ederação </t>
    </r>
    <r>
      <rPr>
        <sz val="20"/>
        <color rgb="FFFF0000"/>
        <rFont val="Arial"/>
        <family val="2"/>
        <charset val="1"/>
      </rPr>
      <t xml:space="preserve">P</t>
    </r>
    <r>
      <rPr>
        <sz val="20"/>
        <rFont val="Arial"/>
        <family val="2"/>
        <charset val="1"/>
      </rPr>
      <t xml:space="preserve">aulista de </t>
    </r>
    <r>
      <rPr>
        <sz val="20"/>
        <color rgb="FFFF0000"/>
        <rFont val="Arial"/>
        <family val="2"/>
        <charset val="1"/>
      </rPr>
      <t xml:space="preserve">F</t>
    </r>
    <r>
      <rPr>
        <sz val="20"/>
        <rFont val="Arial"/>
        <family val="2"/>
        <charset val="1"/>
      </rPr>
      <t xml:space="preserve">utebol de </t>
    </r>
    <r>
      <rPr>
        <sz val="20"/>
        <color rgb="FFFF0000"/>
        <rFont val="Arial"/>
        <family val="2"/>
        <charset val="1"/>
      </rPr>
      <t xml:space="preserve">M</t>
    </r>
    <r>
      <rPr>
        <sz val="20"/>
        <rFont val="Arial"/>
        <family val="2"/>
        <charset val="1"/>
      </rPr>
      <t xml:space="preserve">esa</t>
    </r>
  </si>
  <si>
    <t xml:space="preserve">Resumo da Partida</t>
  </si>
  <si>
    <t xml:space="preserve">Realizada no Dia</t>
  </si>
  <si>
    <t xml:space="preserve">Categoria   </t>
  </si>
  <si>
    <t xml:space="preserve">N.o</t>
  </si>
  <si>
    <t xml:space="preserve">FPFM</t>
  </si>
  <si>
    <t xml:space="preserve">NOME POPULAR</t>
  </si>
  <si>
    <t xml:space="preserve">Jog</t>
  </si>
  <si>
    <t xml:space="preserve">PG</t>
  </si>
  <si>
    <t xml:space="preserve">Vit</t>
  </si>
  <si>
    <t xml:space="preserve">Emp</t>
  </si>
  <si>
    <t xml:space="preserve">Der</t>
  </si>
  <si>
    <t xml:space="preserve">GP</t>
  </si>
  <si>
    <t xml:space="preserve">GC</t>
  </si>
  <si>
    <t xml:space="preserve">SG</t>
  </si>
  <si>
    <t xml:space="preserve">Rank</t>
  </si>
  <si>
    <t xml:space="preserve">Aproveitamento</t>
  </si>
  <si>
    <t xml:space="preserve">TOTAL EQUIPE MANDANTE</t>
  </si>
  <si>
    <t xml:space="preserve">TOTAL EQUIPE VISITANTE</t>
  </si>
  <si>
    <t xml:space="preserve">Visto Depto Técnico FPFM</t>
  </si>
  <si>
    <t xml:space="preserve">Ranking do Mes</t>
  </si>
  <si>
    <t xml:space="preserve"> Obs</t>
  </si>
  <si>
    <t xml:space="preserve">1) Este resumo é preenchido automaticamente com base nos dados digitados na guia súmula.</t>
  </si>
  <si>
    <t xml:space="preserve">Ou seja, não é necessário o preenchimento desta guia.</t>
  </si>
  <si>
    <t xml:space="preserve">2) É de responsabilidade da equipe mandante,através de seu capitão,o preenchimento desta súmula, que</t>
  </si>
  <si>
    <t xml:space="preserve">deverá ser enviada a FPFM, até a 3.a feira seguinte a data do jogo.</t>
  </si>
  <si>
    <t xml:space="preserve">3) A coluna "FPFM" deve ser preenchida com o nº do botonista, conforme registro da FPFM.</t>
  </si>
  <si>
    <t xml:space="preserve">4) Na falta deste número não serão computados os pontos no Rank / FPFM obtidos pelo botonista.</t>
  </si>
  <si>
    <t xml:space="preserve">Resumo consolidado para o site</t>
  </si>
  <si>
    <t xml:space="preserve">DATA: ______/______/________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</si>
</sst>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[$-416]dd\-mmm\-yyyy;@"/>
  </numFmts>
  <fonts count="3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Verdana"/>
      <family val="2"/>
      <charset val="1"/>
    </font>
    <font>
      <sz val="10"/>
      <name val="Arial"/>
      <family val="2"/>
      <charset val="1"/>
    </font>
    <font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i val="true"/>
      <sz val="8"/>
      <color theme="1"/>
      <name val="Arial"/>
      <family val="2"/>
      <charset val="1"/>
    </font>
    <font>
      <sz val="11"/>
      <color theme="1"/>
      <name val="Arial"/>
      <family val="2"/>
      <charset val="1"/>
    </font>
    <font>
      <b val="true"/>
      <sz val="26"/>
      <color rgb="FFFF0000"/>
      <name val="Arial"/>
      <family val="2"/>
      <charset val="1"/>
    </font>
    <font>
      <b val="true"/>
      <sz val="26"/>
      <color rgb="FF000000"/>
      <name val="Arial"/>
      <family val="2"/>
      <charset val="1"/>
    </font>
    <font>
      <b val="true"/>
      <sz val="10"/>
      <color theme="1"/>
      <name val="Arial"/>
      <family val="2"/>
      <charset val="1"/>
    </font>
    <font>
      <b val="true"/>
      <sz val="14"/>
      <color theme="1"/>
      <name val="Arial"/>
      <family val="2"/>
      <charset val="1"/>
    </font>
    <font>
      <b val="true"/>
      <i val="true"/>
      <u val="single"/>
      <sz val="10"/>
      <name val="Arial"/>
      <family val="2"/>
      <charset val="1"/>
    </font>
    <font>
      <sz val="10"/>
      <color theme="1"/>
      <name val="Calibri"/>
      <family val="2"/>
      <charset val="1"/>
    </font>
    <font>
      <sz val="10"/>
      <name val="Wingdings 3"/>
      <family val="1"/>
      <charset val="2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u val="single"/>
      <sz val="10"/>
      <color rgb="FF0000FF"/>
      <name val="Arial"/>
      <family val="2"/>
      <charset val="1"/>
    </font>
    <font>
      <sz val="8"/>
      <color theme="1"/>
      <name val="Arial"/>
      <family val="2"/>
      <charset val="1"/>
    </font>
    <font>
      <b val="true"/>
      <sz val="26"/>
      <color theme="1"/>
      <name val="Arial"/>
      <family val="2"/>
      <charset val="1"/>
    </font>
    <font>
      <sz val="18"/>
      <color rgb="FF0000FF"/>
      <name val="Arial"/>
      <family val="2"/>
      <charset val="1"/>
    </font>
    <font>
      <b val="true"/>
      <sz val="9"/>
      <color theme="1"/>
      <name val="Arial"/>
      <family val="2"/>
      <charset val="1"/>
    </font>
    <font>
      <sz val="9"/>
      <color theme="1"/>
      <name val="Arial"/>
      <family val="2"/>
      <charset val="1"/>
    </font>
    <font>
      <b val="true"/>
      <sz val="8"/>
      <color theme="1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0000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1"/>
      <color rgb="FF0000FF"/>
      <name val="Arial"/>
      <family val="2"/>
      <charset val="1"/>
    </font>
    <font>
      <sz val="14"/>
      <color rgb="FF0000FF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sz val="16"/>
      <color theme="1"/>
      <name val="Arial"/>
      <family val="2"/>
      <charset val="1"/>
    </font>
    <font>
      <sz val="20"/>
      <color rgb="FFFF0000"/>
      <name val="Arial"/>
      <family val="2"/>
      <charset val="1"/>
    </font>
    <font>
      <sz val="20"/>
      <name val="Arial"/>
      <family val="2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b val="true"/>
      <u val="single"/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EAEAEA"/>
        <bgColor rgb="FFF8F8F8"/>
      </patternFill>
    </fill>
    <fill>
      <patternFill patternType="solid">
        <fgColor rgb="FFF8F8F8"/>
        <bgColor rgb="FFFFFFFF"/>
      </patternFill>
    </fill>
    <fill>
      <patternFill patternType="solid">
        <fgColor rgb="FFCCFFCC"/>
        <bgColor rgb="FFCCECFF"/>
      </patternFill>
    </fill>
    <fill>
      <patternFill patternType="solid">
        <fgColor rgb="FFFFFF99"/>
        <bgColor rgb="FFF8F8F8"/>
      </patternFill>
    </fill>
    <fill>
      <patternFill patternType="solid">
        <fgColor rgb="FFCCECFF"/>
        <bgColor rgb="FFEAEAEA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thin"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4" borderId="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5" borderId="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3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3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2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3" borderId="8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21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3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1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5" fillId="3" borderId="1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25" fillId="3" borderId="1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30" fillId="3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2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31" fillId="3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2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25" fillId="3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16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17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17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1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17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0" borderId="1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18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8" fillId="0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8" fillId="0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2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9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9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0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6" borderId="16" xfId="21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7" fillId="6" borderId="1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6" borderId="1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6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6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7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8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6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37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8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2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8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1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5" fillId="0" borderId="1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31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2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8F8"/>
      <rgbColor rgb="FFCCEC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EAEA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jpeg"/><Relationship Id="rId4" Type="http://schemas.openxmlformats.org/officeDocument/2006/relationships/image" Target="../media/image4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5.jpeg"/><Relationship Id="rId2" Type="http://schemas.openxmlformats.org/officeDocument/2006/relationships/image" Target="../media/image6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7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8.jpeg"/><Relationship Id="rId2" Type="http://schemas.openxmlformats.org/officeDocument/2006/relationships/image" Target="../media/image9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285840</xdr:colOff>
      <xdr:row>21</xdr:row>
      <xdr:rowOff>115560</xdr:rowOff>
    </xdr:from>
    <xdr:to>
      <xdr:col>10</xdr:col>
      <xdr:colOff>95040</xdr:colOff>
      <xdr:row>27</xdr:row>
      <xdr:rowOff>96120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664200" y="3809880"/>
          <a:ext cx="5069520" cy="95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2</xdr:col>
      <xdr:colOff>304920</xdr:colOff>
      <xdr:row>14</xdr:row>
      <xdr:rowOff>10800</xdr:rowOff>
    </xdr:from>
    <xdr:to>
      <xdr:col>7</xdr:col>
      <xdr:colOff>456840</xdr:colOff>
      <xdr:row>17</xdr:row>
      <xdr:rowOff>1080</xdr:rowOff>
    </xdr:to>
    <xdr:grpSp>
      <xdr:nvGrpSpPr>
        <xdr:cNvPr id="1" name="Group 4"/>
        <xdr:cNvGrpSpPr/>
      </xdr:nvGrpSpPr>
      <xdr:grpSpPr>
        <a:xfrm>
          <a:off x="683280" y="2571840"/>
          <a:ext cx="3478680" cy="475920"/>
          <a:chOff x="683280" y="2571840"/>
          <a:chExt cx="3478680" cy="475920"/>
        </a:xfrm>
      </xdr:grpSpPr>
      <xdr:pic>
        <xdr:nvPicPr>
          <xdr:cNvPr id="2" name="Picture 1" descr=""/>
          <xdr:cNvPicPr/>
        </xdr:nvPicPr>
        <xdr:blipFill>
          <a:blip r:embed="rId2"/>
          <a:stretch/>
        </xdr:blipFill>
        <xdr:spPr>
          <a:xfrm>
            <a:off x="683280" y="2571840"/>
            <a:ext cx="3478680" cy="475920"/>
          </a:xfrm>
          <a:prstGeom prst="rect">
            <a:avLst/>
          </a:prstGeom>
          <a:noFill/>
          <a:ln w="0">
            <a:noFill/>
          </a:ln>
        </xdr:spPr>
      </xdr:pic>
      <xdr:sp>
        <xdr:nvSpPr>
          <xdr:cNvPr id="3" name="Rounded Rectangle 3"/>
          <xdr:cNvSpPr/>
        </xdr:nvSpPr>
        <xdr:spPr>
          <a:xfrm>
            <a:off x="2161440" y="2838240"/>
            <a:ext cx="1367280" cy="199440"/>
          </a:xfrm>
          <a:prstGeom prst="roundRect">
            <a:avLst>
              <a:gd name="adj" fmla="val 16667"/>
            </a:avLst>
          </a:prstGeom>
          <a:noFill/>
          <a:ln w="25400">
            <a:solidFill>
              <a:srgbClr val="ff0000"/>
            </a:solidFill>
            <a:round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/>
        </xdr:style>
      </xdr:sp>
    </xdr:grpSp>
    <xdr:clientData/>
  </xdr:twoCellAnchor>
  <xdr:twoCellAnchor editAs="oneCell">
    <xdr:from>
      <xdr:col>2</xdr:col>
      <xdr:colOff>28440</xdr:colOff>
      <xdr:row>2</xdr:row>
      <xdr:rowOff>38160</xdr:rowOff>
    </xdr:from>
    <xdr:to>
      <xdr:col>2</xdr:col>
      <xdr:colOff>647280</xdr:colOff>
      <xdr:row>4</xdr:row>
      <xdr:rowOff>49680</xdr:rowOff>
    </xdr:to>
    <xdr:pic>
      <xdr:nvPicPr>
        <xdr:cNvPr id="4" name="Imagem 15" descr="FPFM - LOGO.jpg"/>
        <xdr:cNvPicPr/>
      </xdr:nvPicPr>
      <xdr:blipFill>
        <a:blip r:embed="rId3"/>
        <a:stretch/>
      </xdr:blipFill>
      <xdr:spPr>
        <a:xfrm>
          <a:off x="406800" y="362160"/>
          <a:ext cx="618840" cy="570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285840</xdr:colOff>
      <xdr:row>29</xdr:row>
      <xdr:rowOff>153720</xdr:rowOff>
    </xdr:from>
    <xdr:to>
      <xdr:col>4</xdr:col>
      <xdr:colOff>523440</xdr:colOff>
      <xdr:row>36</xdr:row>
      <xdr:rowOff>1080</xdr:rowOff>
    </xdr:to>
    <xdr:pic>
      <xdr:nvPicPr>
        <xdr:cNvPr id="5" name="Picture 15" descr=""/>
        <xdr:cNvPicPr/>
      </xdr:nvPicPr>
      <xdr:blipFill>
        <a:blip r:embed="rId4"/>
        <a:stretch/>
      </xdr:blipFill>
      <xdr:spPr>
        <a:xfrm>
          <a:off x="664200" y="5143680"/>
          <a:ext cx="1630800" cy="980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4</xdr:col>
      <xdr:colOff>475920</xdr:colOff>
      <xdr:row>32</xdr:row>
      <xdr:rowOff>105840</xdr:rowOff>
    </xdr:from>
    <xdr:to>
      <xdr:col>5</xdr:col>
      <xdr:colOff>161640</xdr:colOff>
      <xdr:row>34</xdr:row>
      <xdr:rowOff>105840</xdr:rowOff>
    </xdr:to>
    <xdr:cxnSp>
      <xdr:nvCxnSpPr>
        <xdr:cNvPr id="6" name="Straight Arrow Connector 8"/>
        <xdr:cNvCxnSpPr/>
      </xdr:nvCxnSpPr>
      <xdr:spPr>
        <a:xfrm flipH="1">
          <a:off x="2247480" y="5581440"/>
          <a:ext cx="330840" cy="324360"/>
        </a:xfrm>
        <a:prstGeom prst="straightConnector1">
          <a:avLst/>
        </a:prstGeom>
        <a:ln w="9525">
          <a:solidFill>
            <a:srgbClr val="ff0000"/>
          </a:solidFill>
          <a:round/>
          <a:tailEnd len="med" type="triangle" w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209160</xdr:colOff>
      <xdr:row>2</xdr:row>
      <xdr:rowOff>9000</xdr:rowOff>
    </xdr:to>
    <xdr:pic>
      <xdr:nvPicPr>
        <xdr:cNvPr id="7" name="Imagem 15" descr="FPFM - LOGO.jpg"/>
        <xdr:cNvPicPr/>
      </xdr:nvPicPr>
      <xdr:blipFill>
        <a:blip r:embed="rId1"/>
        <a:stretch/>
      </xdr:blipFill>
      <xdr:spPr>
        <a:xfrm>
          <a:off x="0" y="0"/>
          <a:ext cx="645480" cy="580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26</xdr:col>
      <xdr:colOff>76680</xdr:colOff>
      <xdr:row>21</xdr:row>
      <xdr:rowOff>123840</xdr:rowOff>
    </xdr:from>
    <xdr:to>
      <xdr:col>28</xdr:col>
      <xdr:colOff>123480</xdr:colOff>
      <xdr:row>23</xdr:row>
      <xdr:rowOff>218880</xdr:rowOff>
    </xdr:to>
    <xdr:pic>
      <xdr:nvPicPr>
        <xdr:cNvPr id="8" name="Imagem 15" descr="FPFM - LOGO.jpg"/>
        <xdr:cNvPicPr/>
      </xdr:nvPicPr>
      <xdr:blipFill>
        <a:blip r:embed="rId2"/>
        <a:stretch/>
      </xdr:blipFill>
      <xdr:spPr>
        <a:xfrm>
          <a:off x="6202440" y="4848120"/>
          <a:ext cx="596880" cy="628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475920</xdr:colOff>
      <xdr:row>4</xdr:row>
      <xdr:rowOff>220680</xdr:rowOff>
    </xdr:to>
    <xdr:pic>
      <xdr:nvPicPr>
        <xdr:cNvPr id="9" name="Imagem 15" descr="FPFM - LOGO.jpg"/>
        <xdr:cNvPicPr/>
      </xdr:nvPicPr>
      <xdr:blipFill>
        <a:blip r:embed="rId1"/>
        <a:stretch/>
      </xdr:blipFill>
      <xdr:spPr>
        <a:xfrm>
          <a:off x="0" y="0"/>
          <a:ext cx="949680" cy="904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209160</xdr:colOff>
      <xdr:row>2</xdr:row>
      <xdr:rowOff>9000</xdr:rowOff>
    </xdr:to>
    <xdr:pic>
      <xdr:nvPicPr>
        <xdr:cNvPr id="10" name="Imagem 15" descr="FPFM - LOGO.jpg"/>
        <xdr:cNvPicPr/>
      </xdr:nvPicPr>
      <xdr:blipFill>
        <a:blip r:embed="rId1"/>
        <a:stretch/>
      </xdr:blipFill>
      <xdr:spPr>
        <a:xfrm>
          <a:off x="0" y="0"/>
          <a:ext cx="645480" cy="580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26</xdr:col>
      <xdr:colOff>76680</xdr:colOff>
      <xdr:row>21</xdr:row>
      <xdr:rowOff>123840</xdr:rowOff>
    </xdr:from>
    <xdr:to>
      <xdr:col>28</xdr:col>
      <xdr:colOff>123480</xdr:colOff>
      <xdr:row>23</xdr:row>
      <xdr:rowOff>218880</xdr:rowOff>
    </xdr:to>
    <xdr:pic>
      <xdr:nvPicPr>
        <xdr:cNvPr id="11" name="Imagem 15" descr="FPFM - LOGO.jpg"/>
        <xdr:cNvPicPr/>
      </xdr:nvPicPr>
      <xdr:blipFill>
        <a:blip r:embed="rId2"/>
        <a:stretch/>
      </xdr:blipFill>
      <xdr:spPr>
        <a:xfrm>
          <a:off x="6202440" y="4848120"/>
          <a:ext cx="596880" cy="628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3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2" min="1" style="1" width="2.69"/>
    <col collapsed="false" customWidth="true" hidden="false" outlineLevel="0" max="3" min="3" style="1" width="10.62"/>
    <col collapsed="false" customWidth="false" hidden="false" outlineLevel="0" max="16" min="4" style="1" width="9.14"/>
    <col collapsed="false" customWidth="true" hidden="false" outlineLevel="0" max="18" min="17" style="1" width="2.69"/>
    <col collapsed="false" customWidth="false" hidden="false" outlineLevel="0" max="16384" min="19" style="1" width="9.14"/>
  </cols>
  <sheetData>
    <row r="1" customFormat="false" ht="12.75" hidden="false" customHeight="false" outlineLevel="0" collapsed="false">
      <c r="R1" s="2" t="s">
        <v>0</v>
      </c>
    </row>
    <row r="2" customFormat="false" ht="12.75" hidden="false" customHeight="false" outlineLevel="0" collapsed="false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 t="s">
        <v>1</v>
      </c>
      <c r="R2" s="2"/>
    </row>
    <row r="3" s="6" customFormat="true" ht="30.55" hidden="false" customHeight="false" outlineLevel="0" collapsed="false">
      <c r="B3" s="7"/>
      <c r="C3" s="8"/>
      <c r="D3" s="9" t="s">
        <v>2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10"/>
    </row>
    <row r="4" s="6" customFormat="true" ht="13.5" hidden="false" customHeight="false" outlineLevel="0" collapsed="false">
      <c r="B4" s="7"/>
      <c r="C4" s="8"/>
      <c r="D4" s="11" t="s">
        <v>3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10"/>
    </row>
    <row r="5" customFormat="false" ht="12.75" hidden="false" customHeight="false" outlineLevel="0" collapsed="false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</row>
    <row r="6" customFormat="false" ht="17.35" hidden="false" customHeight="false" outlineLevel="0" collapsed="false">
      <c r="B6" s="12"/>
      <c r="C6" s="15" t="s">
        <v>4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4"/>
    </row>
    <row r="7" customFormat="false" ht="12.75" hidden="false" customHeight="false" outlineLevel="0" collapsed="false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4"/>
    </row>
    <row r="8" customFormat="false" ht="12.75" hidden="false" customHeight="false" outlineLevel="0" collapsed="false">
      <c r="B8" s="12"/>
      <c r="C8" s="16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4"/>
    </row>
    <row r="9" customFormat="false" ht="12.75" hidden="false" customHeight="false" outlineLevel="0" collapsed="false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4"/>
    </row>
    <row r="10" s="17" customFormat="true" ht="12.75" hidden="false" customHeight="false" outlineLevel="0" collapsed="false">
      <c r="B10" s="18"/>
      <c r="C10" s="19" t="s">
        <v>6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1"/>
    </row>
    <row r="11" s="17" customFormat="true" ht="12.75" hidden="false" customHeight="false" outlineLevel="0" collapsed="false">
      <c r="B11" s="18"/>
      <c r="C11" s="19" t="s">
        <v>7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1"/>
    </row>
    <row r="12" s="17" customFormat="true" ht="12.75" hidden="false" customHeight="false" outlineLevel="0" collapsed="false">
      <c r="B12" s="18"/>
      <c r="C12" s="19" t="s">
        <v>8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1"/>
    </row>
    <row r="13" s="17" customFormat="true" ht="12.75" hidden="false" customHeight="false" outlineLevel="0" collapsed="false">
      <c r="B13" s="18"/>
      <c r="C13" s="19" t="s">
        <v>9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1"/>
    </row>
    <row r="14" customFormat="false" ht="12.75" hidden="false" customHeight="false" outlineLevel="0" collapsed="false">
      <c r="B14" s="12"/>
      <c r="C14" s="2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4"/>
    </row>
    <row r="15" customFormat="false" ht="12.75" hidden="false" customHeight="false" outlineLevel="0" collapsed="false">
      <c r="B15" s="12"/>
      <c r="C15" s="2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4"/>
    </row>
    <row r="16" customFormat="false" ht="12.75" hidden="false" customHeight="false" outlineLevel="0" collapsed="false">
      <c r="B16" s="12"/>
      <c r="C16" s="2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4"/>
    </row>
    <row r="17" customFormat="false" ht="12.75" hidden="false" customHeight="false" outlineLevel="0" collapsed="false">
      <c r="B17" s="12"/>
      <c r="C17" s="2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4"/>
    </row>
    <row r="18" customFormat="false" ht="12.75" hidden="false" customHeight="false" outlineLevel="0" collapsed="false">
      <c r="B18" s="1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14"/>
    </row>
    <row r="19" customFormat="false" ht="12.75" hidden="false" customHeight="false" outlineLevel="0" collapsed="false"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4"/>
    </row>
    <row r="20" customFormat="false" ht="12.75" hidden="false" customHeight="false" outlineLevel="0" collapsed="false">
      <c r="B20" s="12"/>
      <c r="C20" s="24" t="s">
        <v>10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4"/>
    </row>
    <row r="21" customFormat="false" ht="12.75" hidden="false" customHeight="false" outlineLevel="0" collapsed="false">
      <c r="B21" s="12"/>
      <c r="C21" s="25" t="s">
        <v>11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4"/>
    </row>
    <row r="22" customFormat="false" ht="12.75" hidden="false" customHeight="false" outlineLevel="0" collapsed="false">
      <c r="B22" s="12"/>
      <c r="C22" s="25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4"/>
    </row>
    <row r="23" customFormat="false" ht="12.75" hidden="false" customHeight="false" outlineLevel="0" collapsed="false">
      <c r="B23" s="12"/>
      <c r="C23" s="25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4"/>
    </row>
    <row r="24" customFormat="false" ht="12.75" hidden="false" customHeight="false" outlineLevel="0" collapsed="false">
      <c r="B24" s="12"/>
      <c r="C24" s="25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4"/>
    </row>
    <row r="25" customFormat="false" ht="12.75" hidden="false" customHeight="false" outlineLevel="0" collapsed="false">
      <c r="B25" s="12"/>
      <c r="C25" s="25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4"/>
    </row>
    <row r="26" customFormat="false" ht="12.75" hidden="false" customHeight="false" outlineLevel="0" collapsed="false">
      <c r="B26" s="12"/>
      <c r="C26" s="25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4"/>
    </row>
    <row r="27" customFormat="false" ht="12.75" hidden="false" customHeight="false" outlineLevel="0" collapsed="false">
      <c r="B27" s="12"/>
      <c r="C27" s="25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4"/>
    </row>
    <row r="28" customFormat="false" ht="12.75" hidden="false" customHeight="false" outlineLevel="0" collapsed="false">
      <c r="B28" s="12"/>
      <c r="C28" s="25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4"/>
    </row>
    <row r="29" customFormat="false" ht="12.75" hidden="false" customHeight="false" outlineLevel="0" collapsed="false">
      <c r="B29" s="12"/>
      <c r="C29" s="24" t="s">
        <v>12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customFormat="false" ht="12.75" hidden="false" customHeight="false" outlineLevel="0" collapsed="false">
      <c r="B30" s="12"/>
      <c r="C30" s="25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customFormat="false" ht="12.75" hidden="false" customHeight="false" outlineLevel="0" collapsed="false">
      <c r="B31" s="12"/>
      <c r="C31" s="25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customFormat="false" ht="12.75" hidden="false" customHeight="false" outlineLevel="0" collapsed="false">
      <c r="B32" s="12"/>
      <c r="C32" s="25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4"/>
    </row>
    <row r="33" customFormat="false" ht="12.75" hidden="false" customHeight="false" outlineLevel="0" collapsed="false">
      <c r="B33" s="12"/>
      <c r="C33" s="25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4"/>
    </row>
    <row r="34" customFormat="false" ht="12.75" hidden="false" customHeight="false" outlineLevel="0" collapsed="false">
      <c r="B34" s="12"/>
      <c r="C34" s="25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4"/>
    </row>
    <row r="35" customFormat="false" ht="12.75" hidden="false" customHeight="false" outlineLevel="0" collapsed="false">
      <c r="B35" s="12"/>
      <c r="C35" s="25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4"/>
    </row>
    <row r="36" customFormat="false" ht="12.75" hidden="false" customHeight="false" outlineLevel="0" collapsed="false">
      <c r="B36" s="12"/>
      <c r="C36" s="25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4"/>
    </row>
    <row r="37" customFormat="false" ht="12.75" hidden="false" customHeight="false" outlineLevel="0" collapsed="false">
      <c r="B37" s="12"/>
      <c r="C37" s="24" t="s">
        <v>13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4"/>
    </row>
    <row r="38" customFormat="false" ht="12.75" hidden="false" customHeight="false" outlineLevel="0" collapsed="false">
      <c r="B38" s="12"/>
      <c r="C38" s="24" t="s">
        <v>14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4"/>
    </row>
    <row r="39" customFormat="false" ht="12.75" hidden="false" customHeight="false" outlineLevel="0" collapsed="false">
      <c r="B39" s="12"/>
      <c r="C39" s="24" t="s">
        <v>15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4"/>
    </row>
    <row r="40" customFormat="false" ht="12.75" hidden="false" customHeight="false" outlineLevel="0" collapsed="false">
      <c r="B40" s="12"/>
      <c r="C40" s="25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4"/>
    </row>
    <row r="41" customFormat="false" ht="12.75" hidden="false" customHeight="false" outlineLevel="0" collapsed="false">
      <c r="B41" s="12"/>
      <c r="C41" s="19" t="s">
        <v>16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4"/>
    </row>
    <row r="42" customFormat="false" ht="12.75" hidden="false" customHeight="false" outlineLevel="0" collapsed="false">
      <c r="B42" s="26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7"/>
    </row>
    <row r="43" customFormat="false" ht="12.75" hidden="false" customHeight="false" outlineLevel="0" collapsed="false">
      <c r="A43" s="2" t="s">
        <v>0</v>
      </c>
    </row>
  </sheetData>
  <sheetProtection sheet="true"/>
  <mergeCells count="1">
    <mergeCell ref="C6:P6"/>
  </mergeCells>
  <printOptions headings="false" gridLines="false" gridLinesSet="true" horizontalCentered="true" verticalCentered="false"/>
  <pageMargins left="0.315277777777778" right="0.315277777777778" top="0.354166666666667" bottom="0.35416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V42"/>
  <sheetViews>
    <sheetView showFormulas="false" showGridLines="false" showRowColHeaders="false" showZeros="true" rightToLeft="false" tabSelected="true" showOutlineSymbols="true" defaultGridColor="true" view="normal" topLeftCell="S14" colorId="64" zoomScale="80" zoomScaleNormal="80" zoomScalePageLayoutView="100" workbookViewId="0">
      <selection pane="topLeft" activeCell="W24" activeCellId="0" sqref="W24"/>
    </sheetView>
  </sheetViews>
  <sheetFormatPr defaultColWidth="4.70703125" defaultRowHeight="13.5" customHeight="true" zeroHeight="false" outlineLevelRow="1" outlineLevelCol="1"/>
  <cols>
    <col collapsed="false" customWidth="true" hidden="false" outlineLevel="0" max="1" min="1" style="28" width="3.9"/>
    <col collapsed="false" customWidth="true" hidden="false" outlineLevel="0" max="2" min="2" style="28" width="2.29"/>
    <col collapsed="false" customWidth="true" hidden="false" outlineLevel="0" max="4" min="3" style="28" width="3.9"/>
    <col collapsed="false" customWidth="true" hidden="false" outlineLevel="0" max="5" min="5" style="28" width="2.29"/>
    <col collapsed="false" customWidth="true" hidden="false" outlineLevel="0" max="7" min="6" style="28" width="3.9"/>
    <col collapsed="false" customWidth="true" hidden="false" outlineLevel="0" max="8" min="8" style="28" width="2.29"/>
    <col collapsed="false" customWidth="true" hidden="false" outlineLevel="0" max="10" min="9" style="28" width="3.9"/>
    <col collapsed="false" customWidth="true" hidden="false" outlineLevel="0" max="11" min="11" style="28" width="2.29"/>
    <col collapsed="false" customWidth="true" hidden="false" outlineLevel="0" max="13" min="12" style="28" width="3.9"/>
    <col collapsed="false" customWidth="true" hidden="false" outlineLevel="0" max="14" min="14" style="28" width="2.29"/>
    <col collapsed="false" customWidth="true" hidden="false" outlineLevel="0" max="16" min="15" style="28" width="3.9"/>
    <col collapsed="false" customWidth="true" hidden="false" outlineLevel="0" max="17" min="17" style="28" width="2.29"/>
    <col collapsed="false" customWidth="true" hidden="false" outlineLevel="0" max="19" min="18" style="28" width="3.9"/>
    <col collapsed="false" customWidth="true" hidden="false" outlineLevel="0" max="20" min="20" style="28" width="2.29"/>
    <col collapsed="false" customWidth="true" hidden="false" outlineLevel="0" max="22" min="21" style="28" width="3.9"/>
    <col collapsed="false" customWidth="true" hidden="false" outlineLevel="0" max="23" min="23" style="28" width="2.29"/>
    <col collapsed="false" customWidth="true" hidden="false" outlineLevel="0" max="25" min="24" style="28" width="3.9"/>
    <col collapsed="false" customWidth="true" hidden="false" outlineLevel="0" max="26" min="26" style="28" width="2.29"/>
    <col collapsed="false" customWidth="true" hidden="false" outlineLevel="0" max="28" min="27" style="28" width="3.9"/>
    <col collapsed="false" customWidth="true" hidden="false" outlineLevel="0" max="29" min="29" style="28" width="2.29"/>
    <col collapsed="false" customWidth="true" hidden="false" outlineLevel="0" max="31" min="30" style="28" width="3.9"/>
    <col collapsed="false" customWidth="true" hidden="false" outlineLevel="0" max="32" min="32" style="28" width="2.29"/>
    <col collapsed="false" customWidth="true" hidden="false" outlineLevel="0" max="34" min="33" style="28" width="3.9"/>
    <col collapsed="false" customWidth="true" hidden="false" outlineLevel="0" max="35" min="35" style="28" width="2.29"/>
    <col collapsed="false" customWidth="true" hidden="false" outlineLevel="0" max="37" min="36" style="28" width="3.9"/>
    <col collapsed="false" customWidth="true" hidden="false" outlineLevel="0" max="38" min="38" style="28" width="2.29"/>
    <col collapsed="false" customWidth="true" hidden="false" outlineLevel="0" max="40" min="39" style="28" width="3.9"/>
    <col collapsed="false" customWidth="true" hidden="false" outlineLevel="0" max="41" min="41" style="28" width="2.29"/>
    <col collapsed="false" customWidth="true" hidden="false" outlineLevel="0" max="43" min="42" style="28" width="3.9"/>
    <col collapsed="false" customWidth="true" hidden="false" outlineLevel="0" max="44" min="44" style="28" width="2.29"/>
    <col collapsed="false" customWidth="true" hidden="false" outlineLevel="0" max="45" min="45" style="28" width="3.9"/>
    <col collapsed="false" customWidth="false" hidden="true" outlineLevel="1" max="46" min="46" style="29" width="4.7"/>
    <col collapsed="false" customWidth="false" hidden="true" outlineLevel="1" max="101" min="47" style="30" width="4.7"/>
    <col collapsed="false" customWidth="false" hidden="false" outlineLevel="0" max="16384" min="102" style="29" width="4.7"/>
  </cols>
  <sheetData>
    <row r="1" customFormat="false" ht="31.5" hidden="false" customHeight="false" outlineLevel="0" collapsed="false">
      <c r="A1" s="31"/>
      <c r="D1" s="31"/>
      <c r="J1" s="31"/>
      <c r="W1" s="32" t="s">
        <v>2</v>
      </c>
      <c r="AM1" s="33" t="s">
        <v>17</v>
      </c>
      <c r="AN1" s="33"/>
      <c r="AO1" s="33"/>
      <c r="AP1" s="34"/>
      <c r="AQ1" s="33" t="n">
        <v>2025</v>
      </c>
      <c r="AR1" s="33"/>
      <c r="AS1" s="33"/>
    </row>
    <row r="2" customFormat="false" ht="13.5" hidden="false" customHeight="false" outlineLevel="0" collapsed="false">
      <c r="A2" s="35"/>
      <c r="B2" s="36"/>
      <c r="C2" s="36"/>
      <c r="D2" s="35"/>
      <c r="E2" s="36"/>
      <c r="F2" s="36"/>
      <c r="G2" s="36"/>
      <c r="H2" s="36"/>
      <c r="I2" s="36"/>
      <c r="J2" s="35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5" t="s">
        <v>18</v>
      </c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7" t="s">
        <v>19</v>
      </c>
      <c r="AN2" s="37"/>
      <c r="AO2" s="37"/>
      <c r="AP2" s="38"/>
      <c r="AQ2" s="37" t="s">
        <v>20</v>
      </c>
      <c r="AR2" s="37"/>
      <c r="AS2" s="37"/>
      <c r="AU2" s="39" t="str">
        <f aca="false">"Resumo "&amp;E5</f>
        <v>Resumo 1ª RODADA</v>
      </c>
      <c r="AV2" s="39"/>
      <c r="AW2" s="39"/>
      <c r="AX2" s="39"/>
      <c r="AY2" s="39"/>
      <c r="AZ2" s="39"/>
      <c r="BA2" s="39"/>
      <c r="BB2" s="39"/>
      <c r="BC2" s="39"/>
      <c r="BD2" s="39"/>
      <c r="BF2" s="39" t="str">
        <f aca="false">"Resumo "&amp;N5</f>
        <v>Resumo 2ª RODADA</v>
      </c>
      <c r="BG2" s="39"/>
      <c r="BH2" s="39"/>
      <c r="BI2" s="39"/>
      <c r="BJ2" s="39"/>
      <c r="BK2" s="39"/>
      <c r="BL2" s="39"/>
      <c r="BM2" s="39"/>
      <c r="BN2" s="39"/>
      <c r="BO2" s="39"/>
      <c r="BQ2" s="39" t="str">
        <f aca="false">"Resumo "&amp;W5</f>
        <v>Resumo 3ª RODADA</v>
      </c>
      <c r="BR2" s="39"/>
      <c r="BS2" s="39"/>
      <c r="BT2" s="39"/>
      <c r="BU2" s="39"/>
      <c r="BV2" s="39"/>
      <c r="BW2" s="39"/>
      <c r="BX2" s="39"/>
      <c r="BY2" s="39"/>
      <c r="BZ2" s="39"/>
      <c r="CB2" s="39" t="str">
        <f aca="false">"Resumo "&amp;AF5</f>
        <v>Resumo 4ª RODADA</v>
      </c>
      <c r="CC2" s="39"/>
      <c r="CD2" s="39"/>
      <c r="CE2" s="39"/>
      <c r="CF2" s="39"/>
      <c r="CG2" s="39"/>
      <c r="CH2" s="39"/>
      <c r="CI2" s="39"/>
      <c r="CJ2" s="39"/>
      <c r="CK2" s="39"/>
      <c r="CM2" s="39" t="str">
        <f aca="false">"Resumo "&amp;AO5</f>
        <v>Resumo 5ª RODADA</v>
      </c>
      <c r="CN2" s="39"/>
      <c r="CO2" s="39"/>
      <c r="CP2" s="39"/>
      <c r="CQ2" s="39"/>
      <c r="CR2" s="39"/>
      <c r="CS2" s="39"/>
      <c r="CT2" s="39"/>
      <c r="CU2" s="39"/>
      <c r="CV2" s="39"/>
    </row>
    <row r="3" customFormat="false" ht="12" hidden="false" customHeight="true" outlineLevel="0" collapsed="false">
      <c r="AU3" s="40" t="s">
        <v>21</v>
      </c>
      <c r="AV3" s="40" t="s">
        <v>22</v>
      </c>
      <c r="AW3" s="40" t="s">
        <v>23</v>
      </c>
      <c r="AX3" s="40" t="s">
        <v>24</v>
      </c>
      <c r="AY3" s="40" t="s">
        <v>25</v>
      </c>
      <c r="AZ3" s="41" t="s">
        <v>26</v>
      </c>
      <c r="BA3" s="41" t="s">
        <v>27</v>
      </c>
      <c r="BB3" s="41" t="s">
        <v>28</v>
      </c>
      <c r="BC3" s="41" t="s">
        <v>29</v>
      </c>
      <c r="BD3" s="41" t="s">
        <v>30</v>
      </c>
      <c r="BF3" s="40" t="s">
        <v>21</v>
      </c>
      <c r="BG3" s="40" t="s">
        <v>22</v>
      </c>
      <c r="BH3" s="40" t="s">
        <v>23</v>
      </c>
      <c r="BI3" s="40" t="s">
        <v>24</v>
      </c>
      <c r="BJ3" s="40" t="s">
        <v>25</v>
      </c>
      <c r="BK3" s="41" t="s">
        <v>26</v>
      </c>
      <c r="BL3" s="41" t="s">
        <v>27</v>
      </c>
      <c r="BM3" s="41" t="s">
        <v>28</v>
      </c>
      <c r="BN3" s="41" t="s">
        <v>29</v>
      </c>
      <c r="BO3" s="41" t="s">
        <v>30</v>
      </c>
      <c r="BQ3" s="40" t="s">
        <v>21</v>
      </c>
      <c r="BR3" s="40" t="s">
        <v>22</v>
      </c>
      <c r="BS3" s="40" t="s">
        <v>23</v>
      </c>
      <c r="BT3" s="40" t="s">
        <v>24</v>
      </c>
      <c r="BU3" s="40" t="s">
        <v>25</v>
      </c>
      <c r="BV3" s="41" t="s">
        <v>26</v>
      </c>
      <c r="BW3" s="41" t="s">
        <v>27</v>
      </c>
      <c r="BX3" s="41" t="s">
        <v>28</v>
      </c>
      <c r="BY3" s="41" t="s">
        <v>29</v>
      </c>
      <c r="BZ3" s="41" t="s">
        <v>30</v>
      </c>
      <c r="CB3" s="40" t="s">
        <v>21</v>
      </c>
      <c r="CC3" s="40" t="s">
        <v>22</v>
      </c>
      <c r="CD3" s="40" t="s">
        <v>23</v>
      </c>
      <c r="CE3" s="40" t="s">
        <v>24</v>
      </c>
      <c r="CF3" s="40" t="s">
        <v>25</v>
      </c>
      <c r="CG3" s="41" t="s">
        <v>26</v>
      </c>
      <c r="CH3" s="41" t="s">
        <v>27</v>
      </c>
      <c r="CI3" s="41" t="s">
        <v>28</v>
      </c>
      <c r="CJ3" s="41" t="s">
        <v>29</v>
      </c>
      <c r="CK3" s="41" t="s">
        <v>30</v>
      </c>
      <c r="CM3" s="40" t="s">
        <v>21</v>
      </c>
      <c r="CN3" s="40" t="s">
        <v>22</v>
      </c>
      <c r="CO3" s="40" t="s">
        <v>23</v>
      </c>
      <c r="CP3" s="40" t="s">
        <v>24</v>
      </c>
      <c r="CQ3" s="40" t="s">
        <v>25</v>
      </c>
      <c r="CR3" s="41" t="s">
        <v>26</v>
      </c>
      <c r="CS3" s="41" t="s">
        <v>27</v>
      </c>
      <c r="CT3" s="41" t="s">
        <v>28</v>
      </c>
      <c r="CU3" s="41" t="s">
        <v>29</v>
      </c>
      <c r="CV3" s="41" t="s">
        <v>30</v>
      </c>
    </row>
    <row r="4" customFormat="false" ht="16.5" hidden="false" customHeight="true" outlineLevel="0" collapsed="false">
      <c r="A4" s="42"/>
      <c r="B4" s="43"/>
      <c r="C4" s="43"/>
      <c r="D4" s="43"/>
      <c r="E4" s="43"/>
      <c r="F4" s="43"/>
      <c r="G4" s="44" t="n">
        <f aca="false">A5</f>
        <v>9</v>
      </c>
      <c r="H4" s="45" t="s">
        <v>0</v>
      </c>
      <c r="I4" s="46" t="n">
        <f aca="false">C5</f>
        <v>1</v>
      </c>
      <c r="J4" s="42"/>
      <c r="K4" s="43"/>
      <c r="L4" s="43"/>
      <c r="M4" s="43"/>
      <c r="N4" s="43"/>
      <c r="O4" s="43"/>
      <c r="P4" s="44" t="n">
        <f aca="false">J5+G4</f>
        <v>13</v>
      </c>
      <c r="Q4" s="45" t="s">
        <v>0</v>
      </c>
      <c r="R4" s="46" t="n">
        <f aca="false">L5+I4</f>
        <v>7</v>
      </c>
      <c r="S4" s="42"/>
      <c r="T4" s="43"/>
      <c r="U4" s="43"/>
      <c r="V4" s="43"/>
      <c r="W4" s="43"/>
      <c r="X4" s="43"/>
      <c r="Y4" s="44" t="n">
        <f aca="false">S5+P4</f>
        <v>16</v>
      </c>
      <c r="Z4" s="45" t="s">
        <v>0</v>
      </c>
      <c r="AA4" s="46" t="n">
        <f aca="false">U5+R4</f>
        <v>14</v>
      </c>
      <c r="AB4" s="42"/>
      <c r="AC4" s="43"/>
      <c r="AD4" s="43"/>
      <c r="AE4" s="43"/>
      <c r="AF4" s="43"/>
      <c r="AG4" s="43"/>
      <c r="AH4" s="44" t="n">
        <f aca="false">AB5+Y4</f>
        <v>20</v>
      </c>
      <c r="AI4" s="45" t="s">
        <v>0</v>
      </c>
      <c r="AJ4" s="46" t="n">
        <f aca="false">AD5+AA4</f>
        <v>20</v>
      </c>
      <c r="AK4" s="42"/>
      <c r="AL4" s="43"/>
      <c r="AM4" s="43"/>
      <c r="AN4" s="43"/>
      <c r="AO4" s="43"/>
      <c r="AP4" s="43"/>
      <c r="AQ4" s="44" t="n">
        <f aca="false">AK5+AH4</f>
        <v>24</v>
      </c>
      <c r="AR4" s="45" t="s">
        <v>0</v>
      </c>
      <c r="AS4" s="46" t="n">
        <f aca="false">AM5+AJ4</f>
        <v>26</v>
      </c>
    </row>
    <row r="5" customFormat="false" ht="12" hidden="false" customHeight="true" outlineLevel="0" collapsed="false">
      <c r="A5" s="44" t="n">
        <f aca="false">AU6+AV6</f>
        <v>9</v>
      </c>
      <c r="B5" s="45" t="s">
        <v>0</v>
      </c>
      <c r="C5" s="46" t="n">
        <f aca="false">AW6+AV6</f>
        <v>1</v>
      </c>
      <c r="D5" s="47"/>
      <c r="E5" s="37" t="s">
        <v>31</v>
      </c>
      <c r="F5" s="47"/>
      <c r="G5" s="44"/>
      <c r="H5" s="45"/>
      <c r="I5" s="46"/>
      <c r="J5" s="44" t="n">
        <f aca="false">BF6+BG6</f>
        <v>4</v>
      </c>
      <c r="K5" s="45" t="s">
        <v>0</v>
      </c>
      <c r="L5" s="46" t="n">
        <f aca="false">BH6+BG6</f>
        <v>6</v>
      </c>
      <c r="M5" s="47"/>
      <c r="N5" s="37" t="s">
        <v>32</v>
      </c>
      <c r="O5" s="47"/>
      <c r="P5" s="44"/>
      <c r="Q5" s="45"/>
      <c r="R5" s="46"/>
      <c r="S5" s="44" t="n">
        <f aca="false">BQ6+BR6</f>
        <v>3</v>
      </c>
      <c r="T5" s="45" t="s">
        <v>0</v>
      </c>
      <c r="U5" s="46" t="n">
        <f aca="false">BS6+BR6</f>
        <v>7</v>
      </c>
      <c r="V5" s="47"/>
      <c r="W5" s="37" t="s">
        <v>33</v>
      </c>
      <c r="X5" s="47"/>
      <c r="Y5" s="44"/>
      <c r="Z5" s="45"/>
      <c r="AA5" s="46"/>
      <c r="AB5" s="44" t="n">
        <f aca="false">CB6+CC6</f>
        <v>4</v>
      </c>
      <c r="AC5" s="45" t="s">
        <v>0</v>
      </c>
      <c r="AD5" s="46" t="n">
        <f aca="false">CD6+CC6</f>
        <v>6</v>
      </c>
      <c r="AE5" s="47"/>
      <c r="AF5" s="37" t="s">
        <v>34</v>
      </c>
      <c r="AG5" s="47"/>
      <c r="AH5" s="44"/>
      <c r="AI5" s="45"/>
      <c r="AJ5" s="46"/>
      <c r="AK5" s="44" t="n">
        <f aca="false">CM6+CN6</f>
        <v>4</v>
      </c>
      <c r="AL5" s="45" t="s">
        <v>0</v>
      </c>
      <c r="AM5" s="46" t="n">
        <f aca="false">CO6+CN6</f>
        <v>6</v>
      </c>
      <c r="AN5" s="47"/>
      <c r="AO5" s="37" t="s">
        <v>35</v>
      </c>
      <c r="AP5" s="47"/>
      <c r="AQ5" s="44"/>
      <c r="AR5" s="45"/>
      <c r="AS5" s="46"/>
    </row>
    <row r="6" customFormat="false" ht="16.5" hidden="false" customHeight="true" outlineLevel="0" collapsed="false">
      <c r="A6" s="44"/>
      <c r="B6" s="45"/>
      <c r="C6" s="46"/>
      <c r="D6" s="48"/>
      <c r="E6" s="48"/>
      <c r="F6" s="48"/>
      <c r="G6" s="48"/>
      <c r="H6" s="48"/>
      <c r="I6" s="49"/>
      <c r="J6" s="44"/>
      <c r="K6" s="45"/>
      <c r="L6" s="46"/>
      <c r="M6" s="48"/>
      <c r="N6" s="48"/>
      <c r="O6" s="48"/>
      <c r="P6" s="48"/>
      <c r="Q6" s="48"/>
      <c r="R6" s="49"/>
      <c r="S6" s="44"/>
      <c r="T6" s="45"/>
      <c r="U6" s="46"/>
      <c r="V6" s="48"/>
      <c r="W6" s="48"/>
      <c r="X6" s="48"/>
      <c r="Y6" s="48"/>
      <c r="Z6" s="48"/>
      <c r="AA6" s="49"/>
      <c r="AB6" s="44"/>
      <c r="AC6" s="45"/>
      <c r="AD6" s="46"/>
      <c r="AE6" s="48"/>
      <c r="AF6" s="48"/>
      <c r="AG6" s="48"/>
      <c r="AH6" s="48"/>
      <c r="AI6" s="48"/>
      <c r="AJ6" s="49"/>
      <c r="AK6" s="44"/>
      <c r="AL6" s="45"/>
      <c r="AM6" s="46"/>
      <c r="AN6" s="48"/>
      <c r="AO6" s="48"/>
      <c r="AP6" s="48"/>
      <c r="AQ6" s="48"/>
      <c r="AR6" s="48"/>
      <c r="AS6" s="49"/>
      <c r="AU6" s="50" t="n">
        <f aca="false">SUM(AU7:AU21)*2</f>
        <v>8</v>
      </c>
      <c r="AV6" s="50" t="n">
        <f aca="false">SUM(AV7:AV21)*1</f>
        <v>1</v>
      </c>
      <c r="AW6" s="50" t="n">
        <f aca="false">SUM(AW7:AW21)*2</f>
        <v>0</v>
      </c>
      <c r="AX6" s="50" t="n">
        <f aca="false">SUM(AX7:AX21)</f>
        <v>23</v>
      </c>
      <c r="AY6" s="50" t="n">
        <f aca="false">SUM(AY7:AY21)</f>
        <v>14</v>
      </c>
      <c r="AZ6" s="50"/>
      <c r="BA6" s="50"/>
      <c r="BB6" s="50"/>
      <c r="BC6" s="50"/>
      <c r="BD6" s="50"/>
      <c r="BF6" s="50" t="n">
        <f aca="false">SUM(BF7:BF21)*2</f>
        <v>4</v>
      </c>
      <c r="BG6" s="50" t="n">
        <f aca="false">SUM(BG7:BG21)*1</f>
        <v>0</v>
      </c>
      <c r="BH6" s="50" t="n">
        <f aca="false">SUM(BH7:BH21)*2</f>
        <v>6</v>
      </c>
      <c r="BI6" s="50" t="n">
        <f aca="false">SUM(BI7:BI21)</f>
        <v>14</v>
      </c>
      <c r="BJ6" s="50" t="n">
        <f aca="false">SUM(BJ7:BJ21)</f>
        <v>15</v>
      </c>
      <c r="BK6" s="50"/>
      <c r="BL6" s="50"/>
      <c r="BM6" s="50"/>
      <c r="BN6" s="50"/>
      <c r="BO6" s="50"/>
      <c r="BQ6" s="50" t="n">
        <f aca="false">SUM(BQ7:BQ21)*2</f>
        <v>2</v>
      </c>
      <c r="BR6" s="50" t="n">
        <f aca="false">SUM(BR7:BR21)*1</f>
        <v>1</v>
      </c>
      <c r="BS6" s="50" t="n">
        <f aca="false">SUM(BS7:BS21)*2</f>
        <v>6</v>
      </c>
      <c r="BT6" s="50" t="n">
        <f aca="false">SUM(BT7:BT21)</f>
        <v>17</v>
      </c>
      <c r="BU6" s="50" t="n">
        <f aca="false">SUM(BU7:BU21)</f>
        <v>21</v>
      </c>
      <c r="BV6" s="50"/>
      <c r="BW6" s="50"/>
      <c r="BX6" s="50"/>
      <c r="BY6" s="50"/>
      <c r="BZ6" s="50"/>
      <c r="CB6" s="50" t="n">
        <f aca="false">SUM(CB7:CB21)*2</f>
        <v>4</v>
      </c>
      <c r="CC6" s="50" t="n">
        <f aca="false">SUM(CC7:CC21)*1</f>
        <v>0</v>
      </c>
      <c r="CD6" s="50" t="n">
        <f aca="false">SUM(CD7:CD21)*2</f>
        <v>6</v>
      </c>
      <c r="CE6" s="50" t="n">
        <f aca="false">SUM(CE7:CE21)</f>
        <v>16</v>
      </c>
      <c r="CF6" s="50" t="n">
        <f aca="false">SUM(CF7:CF21)</f>
        <v>18</v>
      </c>
      <c r="CG6" s="50"/>
      <c r="CH6" s="50"/>
      <c r="CI6" s="50"/>
      <c r="CJ6" s="50"/>
      <c r="CK6" s="50"/>
      <c r="CM6" s="50" t="n">
        <f aca="false">SUM(CM7:CM21)*2</f>
        <v>4</v>
      </c>
      <c r="CN6" s="50" t="n">
        <f aca="false">SUM(CN7:CN21)*1</f>
        <v>0</v>
      </c>
      <c r="CO6" s="50" t="n">
        <f aca="false">SUM(CO7:CO21)*2</f>
        <v>6</v>
      </c>
      <c r="CP6" s="50" t="n">
        <f aca="false">SUM(CP7:CP21)</f>
        <v>15</v>
      </c>
      <c r="CQ6" s="50" t="n">
        <f aca="false">SUM(CQ7:CQ21)</f>
        <v>20</v>
      </c>
      <c r="CR6" s="50"/>
      <c r="CS6" s="50"/>
      <c r="CT6" s="50"/>
      <c r="CU6" s="50"/>
      <c r="CV6" s="50"/>
    </row>
    <row r="7" customFormat="false" ht="16.5" hidden="false" customHeight="true" outlineLevel="0" collapsed="false">
      <c r="A7" s="51" t="n">
        <v>1</v>
      </c>
      <c r="B7" s="52" t="s">
        <v>0</v>
      </c>
      <c r="C7" s="53" t="n">
        <f aca="false">C10+1</f>
        <v>5</v>
      </c>
      <c r="D7" s="54"/>
      <c r="E7" s="54"/>
      <c r="F7" s="54"/>
      <c r="G7" s="54"/>
      <c r="H7" s="55" t="s">
        <v>36</v>
      </c>
      <c r="I7" s="56" t="n">
        <v>1</v>
      </c>
      <c r="J7" s="51" t="n">
        <f aca="false">A7</f>
        <v>1</v>
      </c>
      <c r="K7" s="52" t="s">
        <v>0</v>
      </c>
      <c r="L7" s="53" t="n">
        <f aca="false">C19</f>
        <v>1</v>
      </c>
      <c r="M7" s="54"/>
      <c r="N7" s="54"/>
      <c r="O7" s="54"/>
      <c r="P7" s="54"/>
      <c r="Q7" s="55" t="s">
        <v>36</v>
      </c>
      <c r="R7" s="56" t="n">
        <v>2</v>
      </c>
      <c r="S7" s="51" t="n">
        <f aca="false">J7</f>
        <v>1</v>
      </c>
      <c r="T7" s="52" t="s">
        <v>0</v>
      </c>
      <c r="U7" s="53" t="n">
        <f aca="false">L19</f>
        <v>2</v>
      </c>
      <c r="V7" s="54"/>
      <c r="W7" s="54"/>
      <c r="X7" s="54"/>
      <c r="Y7" s="54"/>
      <c r="Z7" s="55" t="s">
        <v>36</v>
      </c>
      <c r="AA7" s="56" t="n">
        <v>3</v>
      </c>
      <c r="AB7" s="51" t="n">
        <f aca="false">S7</f>
        <v>1</v>
      </c>
      <c r="AC7" s="52" t="s">
        <v>0</v>
      </c>
      <c r="AD7" s="53" t="n">
        <f aca="false">U19</f>
        <v>3</v>
      </c>
      <c r="AE7" s="54"/>
      <c r="AF7" s="54"/>
      <c r="AG7" s="54"/>
      <c r="AH7" s="54"/>
      <c r="AI7" s="55" t="s">
        <v>36</v>
      </c>
      <c r="AJ7" s="56" t="n">
        <v>4</v>
      </c>
      <c r="AK7" s="51" t="n">
        <f aca="false">AB7</f>
        <v>1</v>
      </c>
      <c r="AL7" s="52" t="s">
        <v>0</v>
      </c>
      <c r="AM7" s="53" t="n">
        <f aca="false">AD19</f>
        <v>4</v>
      </c>
      <c r="AN7" s="54"/>
      <c r="AO7" s="54"/>
      <c r="AP7" s="54"/>
      <c r="AQ7" s="54"/>
      <c r="AR7" s="55" t="s">
        <v>36</v>
      </c>
      <c r="AS7" s="56" t="n">
        <v>5</v>
      </c>
    </row>
    <row r="8" customFormat="false" ht="21" hidden="false" customHeight="true" outlineLevel="0" collapsed="false">
      <c r="A8" s="57"/>
      <c r="B8" s="52"/>
      <c r="C8" s="52"/>
      <c r="D8" s="58" t="n">
        <v>4</v>
      </c>
      <c r="E8" s="59" t="s">
        <v>0</v>
      </c>
      <c r="F8" s="58" t="n">
        <v>2</v>
      </c>
      <c r="G8" s="52"/>
      <c r="H8" s="52"/>
      <c r="I8" s="60"/>
      <c r="J8" s="57"/>
      <c r="K8" s="52"/>
      <c r="L8" s="52"/>
      <c r="M8" s="58" t="n">
        <v>4</v>
      </c>
      <c r="N8" s="59" t="s">
        <v>0</v>
      </c>
      <c r="O8" s="58" t="n">
        <v>1</v>
      </c>
      <c r="P8" s="52"/>
      <c r="Q8" s="52"/>
      <c r="R8" s="60"/>
      <c r="S8" s="57"/>
      <c r="T8" s="52"/>
      <c r="U8" s="52"/>
      <c r="V8" s="58" t="n">
        <v>4</v>
      </c>
      <c r="W8" s="59" t="s">
        <v>0</v>
      </c>
      <c r="X8" s="58" t="n">
        <v>4</v>
      </c>
      <c r="Y8" s="52"/>
      <c r="Z8" s="52"/>
      <c r="AA8" s="60"/>
      <c r="AB8" s="57"/>
      <c r="AC8" s="52"/>
      <c r="AD8" s="52"/>
      <c r="AE8" s="58" t="n">
        <v>6</v>
      </c>
      <c r="AF8" s="59" t="s">
        <v>0</v>
      </c>
      <c r="AG8" s="58" t="n">
        <v>4</v>
      </c>
      <c r="AH8" s="52"/>
      <c r="AI8" s="52"/>
      <c r="AJ8" s="60"/>
      <c r="AK8" s="57"/>
      <c r="AL8" s="52"/>
      <c r="AM8" s="52"/>
      <c r="AN8" s="58" t="n">
        <v>3</v>
      </c>
      <c r="AO8" s="59" t="s">
        <v>0</v>
      </c>
      <c r="AP8" s="58" t="n">
        <v>4</v>
      </c>
      <c r="AQ8" s="52"/>
      <c r="AR8" s="52"/>
      <c r="AS8" s="60"/>
    </row>
    <row r="9" customFormat="false" ht="16.5" hidden="false" customHeight="true" outlineLevel="0" collapsed="false">
      <c r="A9" s="61" t="str">
        <f aca="false">VLOOKUP(A7,$A$23:$H$42,2,0)</f>
        <v>BASÍLIO</v>
      </c>
      <c r="B9" s="62"/>
      <c r="C9" s="62"/>
      <c r="D9" s="62"/>
      <c r="E9" s="62"/>
      <c r="F9" s="62"/>
      <c r="G9" s="62"/>
      <c r="H9" s="62"/>
      <c r="I9" s="63" t="str">
        <f aca="false">VLOOKUP(C7,$M$23:$T$42,2,0)</f>
        <v>JOÃO LONGO</v>
      </c>
      <c r="J9" s="61" t="str">
        <f aca="false">VLOOKUP(J7,$A$23:$H$42,2,0)</f>
        <v>BASÍLIO</v>
      </c>
      <c r="K9" s="62"/>
      <c r="L9" s="62"/>
      <c r="M9" s="62"/>
      <c r="N9" s="62"/>
      <c r="O9" s="62"/>
      <c r="P9" s="62"/>
      <c r="Q9" s="62"/>
      <c r="R9" s="63" t="str">
        <f aca="false">VLOOKUP(L7,$M$23:$T$42,2,0)</f>
        <v>MARCO BUTANTÃ</v>
      </c>
      <c r="S9" s="61" t="str">
        <f aca="false">VLOOKUP(S7,$A$23:$H$42,2,0)</f>
        <v>BASÍLIO</v>
      </c>
      <c r="T9" s="62"/>
      <c r="U9" s="62"/>
      <c r="V9" s="62"/>
      <c r="W9" s="62"/>
      <c r="X9" s="62"/>
      <c r="Y9" s="62"/>
      <c r="Z9" s="62"/>
      <c r="AA9" s="63" t="str">
        <f aca="false">VLOOKUP(U7,$M$23:$T$42,2,0)</f>
        <v>CABRAL</v>
      </c>
      <c r="AB9" s="61" t="str">
        <f aca="false">VLOOKUP(AB7,$A$23:$H$42,2,0)</f>
        <v>BASÍLIO</v>
      </c>
      <c r="AC9" s="62"/>
      <c r="AD9" s="62"/>
      <c r="AE9" s="62"/>
      <c r="AF9" s="62"/>
      <c r="AG9" s="62"/>
      <c r="AH9" s="62"/>
      <c r="AI9" s="62"/>
      <c r="AJ9" s="63" t="str">
        <f aca="false">VLOOKUP(AD7,$M$23:$T$42,2,0)</f>
        <v>DRAUSIO</v>
      </c>
      <c r="AK9" s="61" t="str">
        <f aca="false">VLOOKUP(AK7,$A$23:$H$42,2,0)</f>
        <v>BASÍLIO</v>
      </c>
      <c r="AL9" s="62"/>
      <c r="AM9" s="62"/>
      <c r="AN9" s="62"/>
      <c r="AO9" s="62"/>
      <c r="AP9" s="62"/>
      <c r="AQ9" s="62"/>
      <c r="AR9" s="62"/>
      <c r="AS9" s="63" t="str">
        <f aca="false">VLOOKUP(AM7,$M$23:$T$42,2,0)</f>
        <v>RODOLF</v>
      </c>
      <c r="AU9" s="64" t="n">
        <f aca="false">IF(OR(D8="",F8=""),"",IF(D8&gt;F8,1,0))</f>
        <v>1</v>
      </c>
      <c r="AV9" s="64" t="n">
        <f aca="false">IF(OR(D8="",F8=""),"",IF(D8=F8,1,0))</f>
        <v>0</v>
      </c>
      <c r="AW9" s="64" t="n">
        <f aca="false">IF(OR(D8="",F8=""),"",IF(D8&lt;F8,1,0))</f>
        <v>0</v>
      </c>
      <c r="AX9" s="64" t="n">
        <f aca="false">IF(OR(D8="",F8=""),"",D8)</f>
        <v>4</v>
      </c>
      <c r="AY9" s="64" t="n">
        <f aca="false">IF(OR(D8="",F8=""),"",F8)</f>
        <v>2</v>
      </c>
      <c r="AZ9" s="64" t="n">
        <f aca="false">AW9</f>
        <v>0</v>
      </c>
      <c r="BA9" s="64" t="n">
        <f aca="false">AV9</f>
        <v>0</v>
      </c>
      <c r="BB9" s="64" t="n">
        <f aca="false">AU9</f>
        <v>1</v>
      </c>
      <c r="BC9" s="64" t="n">
        <f aca="false">AY9</f>
        <v>2</v>
      </c>
      <c r="BD9" s="64" t="n">
        <f aca="false">AX9</f>
        <v>4</v>
      </c>
      <c r="BF9" s="64" t="n">
        <f aca="false">IF(OR(M8="",O8=""),"",IF(M8&gt;O8,1,0))</f>
        <v>1</v>
      </c>
      <c r="BG9" s="64" t="n">
        <f aca="false">IF(OR(M8="",O8=""),"",IF(M8=O8,1,0))</f>
        <v>0</v>
      </c>
      <c r="BH9" s="64" t="n">
        <f aca="false">IF(OR(M8="",O8=""),"",IF(M8&lt;O8,1,0))</f>
        <v>0</v>
      </c>
      <c r="BI9" s="64" t="n">
        <f aca="false">IF(OR(M8="",O8=""),"",M8)</f>
        <v>4</v>
      </c>
      <c r="BJ9" s="64" t="n">
        <f aca="false">IF(OR(M8="",O8=""),"",O8)</f>
        <v>1</v>
      </c>
      <c r="BK9" s="64" t="n">
        <f aca="false">BH9</f>
        <v>0</v>
      </c>
      <c r="BL9" s="64" t="n">
        <f aca="false">BG9</f>
        <v>0</v>
      </c>
      <c r="BM9" s="64" t="n">
        <f aca="false">BF9</f>
        <v>1</v>
      </c>
      <c r="BN9" s="64" t="n">
        <f aca="false">BJ9</f>
        <v>1</v>
      </c>
      <c r="BO9" s="64" t="n">
        <f aca="false">BI9</f>
        <v>4</v>
      </c>
      <c r="BQ9" s="64" t="n">
        <f aca="false">IF(OR(V8="",X8=""),"",IF(V8&gt;X8,1,0))</f>
        <v>0</v>
      </c>
      <c r="BR9" s="64" t="n">
        <f aca="false">IF(OR(V8="",X8=""),"",IF(V8=X8,1,0))</f>
        <v>1</v>
      </c>
      <c r="BS9" s="64" t="n">
        <f aca="false">IF(OR(V8="",X8=""),"",IF(V8&lt;X8,1,0))</f>
        <v>0</v>
      </c>
      <c r="BT9" s="64" t="n">
        <f aca="false">IF(OR(V8="",X8=""),"",V8)</f>
        <v>4</v>
      </c>
      <c r="BU9" s="64" t="n">
        <f aca="false">IF(OR(V8="",X8=""),"",X8)</f>
        <v>4</v>
      </c>
      <c r="BV9" s="64" t="n">
        <f aca="false">BS9</f>
        <v>0</v>
      </c>
      <c r="BW9" s="64" t="n">
        <f aca="false">BR9</f>
        <v>1</v>
      </c>
      <c r="BX9" s="64" t="n">
        <f aca="false">BQ9</f>
        <v>0</v>
      </c>
      <c r="BY9" s="64" t="n">
        <f aca="false">BU9</f>
        <v>4</v>
      </c>
      <c r="BZ9" s="64" t="n">
        <f aca="false">BT9</f>
        <v>4</v>
      </c>
      <c r="CB9" s="64" t="n">
        <f aca="false">IF(OR(AE8="",AG8=""),"",IF(AE8&gt;AG8,1,0))</f>
        <v>1</v>
      </c>
      <c r="CC9" s="64" t="n">
        <f aca="false">IF(OR(AE8="",AG8=""),"",IF(AE8=AG8,1,0))</f>
        <v>0</v>
      </c>
      <c r="CD9" s="64" t="n">
        <f aca="false">IF(OR(AE8="",AG8=""),"",IF(AE8&lt;AG8,1,0))</f>
        <v>0</v>
      </c>
      <c r="CE9" s="64" t="n">
        <f aca="false">IF(OR(AE8="",AG8=""),"",AE8)</f>
        <v>6</v>
      </c>
      <c r="CF9" s="64" t="n">
        <f aca="false">IF(OR(AE8="",AG8=""),"",AG8)</f>
        <v>4</v>
      </c>
      <c r="CG9" s="64" t="n">
        <f aca="false">CD9</f>
        <v>0</v>
      </c>
      <c r="CH9" s="64" t="n">
        <f aca="false">CC9</f>
        <v>0</v>
      </c>
      <c r="CI9" s="64" t="n">
        <f aca="false">CB9</f>
        <v>1</v>
      </c>
      <c r="CJ9" s="64" t="n">
        <f aca="false">CF9</f>
        <v>4</v>
      </c>
      <c r="CK9" s="64" t="n">
        <f aca="false">CE9</f>
        <v>6</v>
      </c>
      <c r="CM9" s="64" t="n">
        <f aca="false">IF(OR(AN8="",AP8=""),"",IF(AN8&gt;AP8,1,0))</f>
        <v>0</v>
      </c>
      <c r="CN9" s="64" t="n">
        <f aca="false">IF(OR(AN8="",AP8=""),"",IF(AN8=AP8,1,0))</f>
        <v>0</v>
      </c>
      <c r="CO9" s="64" t="n">
        <f aca="false">IF(OR(AN8="",AP8=""),"",IF(AN8&lt;AP8,1,0))</f>
        <v>1</v>
      </c>
      <c r="CP9" s="64" t="n">
        <f aca="false">IF(OR(AN8="",AP8=""),"",AN8)</f>
        <v>3</v>
      </c>
      <c r="CQ9" s="64" t="n">
        <f aca="false">IF(OR(AN8="",AP8=""),"",AP8)</f>
        <v>4</v>
      </c>
      <c r="CR9" s="64" t="n">
        <f aca="false">CO9</f>
        <v>1</v>
      </c>
      <c r="CS9" s="64" t="n">
        <f aca="false">CN9</f>
        <v>0</v>
      </c>
      <c r="CT9" s="64" t="n">
        <f aca="false">CM9</f>
        <v>0</v>
      </c>
      <c r="CU9" s="64" t="n">
        <f aca="false">CQ9</f>
        <v>4</v>
      </c>
      <c r="CV9" s="64" t="n">
        <f aca="false">CP9</f>
        <v>3</v>
      </c>
    </row>
    <row r="10" customFormat="false" ht="16.5" hidden="false" customHeight="true" outlineLevel="0" collapsed="false">
      <c r="A10" s="51" t="n">
        <f aca="false">A7+1</f>
        <v>2</v>
      </c>
      <c r="B10" s="52" t="s">
        <v>0</v>
      </c>
      <c r="C10" s="53" t="n">
        <f aca="false">C13+1</f>
        <v>4</v>
      </c>
      <c r="D10" s="54"/>
      <c r="E10" s="54"/>
      <c r="F10" s="54"/>
      <c r="G10" s="54"/>
      <c r="H10" s="55" t="s">
        <v>36</v>
      </c>
      <c r="I10" s="56" t="n">
        <v>2</v>
      </c>
      <c r="J10" s="51" t="n">
        <f aca="false">A10</f>
        <v>2</v>
      </c>
      <c r="K10" s="52" t="s">
        <v>0</v>
      </c>
      <c r="L10" s="53" t="n">
        <f aca="false">C7</f>
        <v>5</v>
      </c>
      <c r="M10" s="54"/>
      <c r="N10" s="54"/>
      <c r="O10" s="54"/>
      <c r="P10" s="54"/>
      <c r="Q10" s="55" t="s">
        <v>36</v>
      </c>
      <c r="R10" s="56" t="n">
        <v>3</v>
      </c>
      <c r="S10" s="51" t="n">
        <f aca="false">J10</f>
        <v>2</v>
      </c>
      <c r="T10" s="52" t="s">
        <v>0</v>
      </c>
      <c r="U10" s="53" t="n">
        <f aca="false">L7</f>
        <v>1</v>
      </c>
      <c r="V10" s="54"/>
      <c r="W10" s="54"/>
      <c r="X10" s="54"/>
      <c r="Y10" s="54"/>
      <c r="Z10" s="55" t="s">
        <v>36</v>
      </c>
      <c r="AA10" s="56" t="n">
        <v>4</v>
      </c>
      <c r="AB10" s="51" t="n">
        <f aca="false">S10</f>
        <v>2</v>
      </c>
      <c r="AC10" s="52" t="s">
        <v>0</v>
      </c>
      <c r="AD10" s="53" t="n">
        <f aca="false">U7</f>
        <v>2</v>
      </c>
      <c r="AE10" s="54"/>
      <c r="AF10" s="54"/>
      <c r="AG10" s="54"/>
      <c r="AH10" s="54"/>
      <c r="AI10" s="55" t="s">
        <v>36</v>
      </c>
      <c r="AJ10" s="56" t="n">
        <v>5</v>
      </c>
      <c r="AK10" s="51" t="n">
        <f aca="false">AB10</f>
        <v>2</v>
      </c>
      <c r="AL10" s="52" t="s">
        <v>0</v>
      </c>
      <c r="AM10" s="53" t="n">
        <f aca="false">AD7</f>
        <v>3</v>
      </c>
      <c r="AN10" s="54"/>
      <c r="AO10" s="54"/>
      <c r="AP10" s="54"/>
      <c r="AQ10" s="54"/>
      <c r="AR10" s="55" t="s">
        <v>36</v>
      </c>
      <c r="AS10" s="56" t="n">
        <v>1</v>
      </c>
    </row>
    <row r="11" customFormat="false" ht="21" hidden="false" customHeight="true" outlineLevel="0" collapsed="false">
      <c r="A11" s="57"/>
      <c r="B11" s="52"/>
      <c r="C11" s="52"/>
      <c r="D11" s="58" t="n">
        <v>8</v>
      </c>
      <c r="E11" s="59" t="s">
        <v>0</v>
      </c>
      <c r="F11" s="58" t="n">
        <v>3</v>
      </c>
      <c r="G11" s="52"/>
      <c r="H11" s="52"/>
      <c r="I11" s="60"/>
      <c r="J11" s="57"/>
      <c r="K11" s="52"/>
      <c r="L11" s="52"/>
      <c r="M11" s="58" t="n">
        <v>2</v>
      </c>
      <c r="N11" s="59" t="s">
        <v>0</v>
      </c>
      <c r="O11" s="58" t="n">
        <v>3</v>
      </c>
      <c r="P11" s="52"/>
      <c r="Q11" s="52"/>
      <c r="R11" s="60"/>
      <c r="S11" s="57"/>
      <c r="T11" s="52"/>
      <c r="U11" s="52"/>
      <c r="V11" s="58" t="n">
        <v>4</v>
      </c>
      <c r="W11" s="59" t="s">
        <v>0</v>
      </c>
      <c r="X11" s="58" t="n">
        <v>5</v>
      </c>
      <c r="Y11" s="52"/>
      <c r="Z11" s="52"/>
      <c r="AA11" s="60"/>
      <c r="AB11" s="57"/>
      <c r="AC11" s="52"/>
      <c r="AD11" s="52"/>
      <c r="AE11" s="58" t="n">
        <v>5</v>
      </c>
      <c r="AF11" s="59" t="s">
        <v>0</v>
      </c>
      <c r="AG11" s="58" t="n">
        <v>2</v>
      </c>
      <c r="AH11" s="52"/>
      <c r="AI11" s="52"/>
      <c r="AJ11" s="60"/>
      <c r="AK11" s="57"/>
      <c r="AL11" s="52"/>
      <c r="AM11" s="52"/>
      <c r="AN11" s="58" t="n">
        <v>5</v>
      </c>
      <c r="AO11" s="59" t="s">
        <v>0</v>
      </c>
      <c r="AP11" s="58" t="n">
        <v>4</v>
      </c>
      <c r="AQ11" s="52"/>
      <c r="AR11" s="52"/>
      <c r="AS11" s="60"/>
    </row>
    <row r="12" customFormat="false" ht="16.5" hidden="false" customHeight="true" outlineLevel="0" collapsed="false">
      <c r="A12" s="61" t="str">
        <f aca="false">VLOOKUP(A10,$A$23:$H$42,2,0)</f>
        <v>WALNIR</v>
      </c>
      <c r="B12" s="62"/>
      <c r="C12" s="62"/>
      <c r="D12" s="62"/>
      <c r="E12" s="62"/>
      <c r="F12" s="62"/>
      <c r="G12" s="62"/>
      <c r="H12" s="62"/>
      <c r="I12" s="63" t="str">
        <f aca="false">VLOOKUP(C10,$M$23:$T$42,2,0)</f>
        <v>RODOLF</v>
      </c>
      <c r="J12" s="61" t="str">
        <f aca="false">VLOOKUP(J10,$A$23:$H$42,2,0)</f>
        <v>WALNIR</v>
      </c>
      <c r="K12" s="62"/>
      <c r="L12" s="62"/>
      <c r="M12" s="62"/>
      <c r="N12" s="62"/>
      <c r="O12" s="62"/>
      <c r="P12" s="62"/>
      <c r="Q12" s="62"/>
      <c r="R12" s="63" t="str">
        <f aca="false">VLOOKUP(L10,$M$23:$T$42,2,0)</f>
        <v>JOÃO LONGO</v>
      </c>
      <c r="S12" s="61" t="str">
        <f aca="false">VLOOKUP(S10,$A$23:$H$42,2,0)</f>
        <v>WALNIR</v>
      </c>
      <c r="T12" s="62"/>
      <c r="U12" s="62"/>
      <c r="V12" s="62"/>
      <c r="W12" s="62"/>
      <c r="X12" s="62"/>
      <c r="Y12" s="62"/>
      <c r="Z12" s="62"/>
      <c r="AA12" s="63" t="str">
        <f aca="false">VLOOKUP(U10,$M$23:$T$42,2,0)</f>
        <v>MARCO BUTANTÃ</v>
      </c>
      <c r="AB12" s="61" t="str">
        <f aca="false">VLOOKUP(AB10,$A$23:$H$42,2,0)</f>
        <v>WALNIR</v>
      </c>
      <c r="AC12" s="62"/>
      <c r="AD12" s="62"/>
      <c r="AE12" s="62"/>
      <c r="AF12" s="62"/>
      <c r="AG12" s="62"/>
      <c r="AH12" s="62"/>
      <c r="AI12" s="62"/>
      <c r="AJ12" s="63" t="str">
        <f aca="false">VLOOKUP(AD10,$M$23:$T$42,2,0)</f>
        <v>CABRAL</v>
      </c>
      <c r="AK12" s="61" t="str">
        <f aca="false">VLOOKUP(AK10,$A$23:$H$42,2,0)</f>
        <v>WALNIR</v>
      </c>
      <c r="AL12" s="62"/>
      <c r="AM12" s="62"/>
      <c r="AN12" s="62"/>
      <c r="AO12" s="62"/>
      <c r="AP12" s="62"/>
      <c r="AQ12" s="62"/>
      <c r="AR12" s="62"/>
      <c r="AS12" s="63" t="str">
        <f aca="false">VLOOKUP(AM10,$M$23:$T$42,2,0)</f>
        <v>DRAUSIO</v>
      </c>
      <c r="AU12" s="64" t="n">
        <f aca="false">IF(OR(D11="",F11=""),"",IF(D11&gt;F11,1,0))</f>
        <v>1</v>
      </c>
      <c r="AV12" s="64" t="n">
        <f aca="false">IF(OR(D11="",F11=""),"",IF(D11=F11,1,0))</f>
        <v>0</v>
      </c>
      <c r="AW12" s="64" t="n">
        <f aca="false">IF(OR(D11="",F11=""),"",IF(D11&lt;F11,1,0))</f>
        <v>0</v>
      </c>
      <c r="AX12" s="64" t="n">
        <f aca="false">IF(OR(D11="",F11=""),"",D11)</f>
        <v>8</v>
      </c>
      <c r="AY12" s="64" t="n">
        <f aca="false">IF(OR(D11="",F11=""),"",F11)</f>
        <v>3</v>
      </c>
      <c r="AZ12" s="64" t="n">
        <f aca="false">AW12</f>
        <v>0</v>
      </c>
      <c r="BA12" s="64" t="n">
        <f aca="false">AV12</f>
        <v>0</v>
      </c>
      <c r="BB12" s="64" t="n">
        <f aca="false">AU12</f>
        <v>1</v>
      </c>
      <c r="BC12" s="64" t="n">
        <f aca="false">AY12</f>
        <v>3</v>
      </c>
      <c r="BD12" s="64" t="n">
        <f aca="false">AX12</f>
        <v>8</v>
      </c>
      <c r="BF12" s="64" t="n">
        <f aca="false">IF(OR(M11="",O11=""),"",IF(M11&gt;O11,1,0))</f>
        <v>0</v>
      </c>
      <c r="BG12" s="64" t="n">
        <f aca="false">IF(OR(M11="",O11=""),"",IF(M11=O11,1,0))</f>
        <v>0</v>
      </c>
      <c r="BH12" s="64" t="n">
        <f aca="false">IF(OR(M11="",O11=""),"",IF(M11&lt;O11,1,0))</f>
        <v>1</v>
      </c>
      <c r="BI12" s="64" t="n">
        <f aca="false">IF(OR(M11="",O11=""),"",M11)</f>
        <v>2</v>
      </c>
      <c r="BJ12" s="64" t="n">
        <f aca="false">IF(OR(M11="",O11=""),"",O11)</f>
        <v>3</v>
      </c>
      <c r="BK12" s="64" t="n">
        <f aca="false">BH12</f>
        <v>1</v>
      </c>
      <c r="BL12" s="64" t="n">
        <f aca="false">BG12</f>
        <v>0</v>
      </c>
      <c r="BM12" s="64" t="n">
        <f aca="false">BF12</f>
        <v>0</v>
      </c>
      <c r="BN12" s="64" t="n">
        <f aca="false">BJ12</f>
        <v>3</v>
      </c>
      <c r="BO12" s="64" t="n">
        <f aca="false">BI12</f>
        <v>2</v>
      </c>
      <c r="BQ12" s="64" t="n">
        <f aca="false">IF(OR(V11="",X11=""),"",IF(V11&gt;X11,1,0))</f>
        <v>0</v>
      </c>
      <c r="BR12" s="64" t="n">
        <f aca="false">IF(OR(V11="",X11=""),"",IF(V11=X11,1,0))</f>
        <v>0</v>
      </c>
      <c r="BS12" s="64" t="n">
        <f aca="false">IF(OR(V11="",X11=""),"",IF(V11&lt;X11,1,0))</f>
        <v>1</v>
      </c>
      <c r="BT12" s="64" t="n">
        <f aca="false">IF(OR(V11="",X11=""),"",V11)</f>
        <v>4</v>
      </c>
      <c r="BU12" s="64" t="n">
        <f aca="false">IF(OR(V11="",X11=""),"",X11)</f>
        <v>5</v>
      </c>
      <c r="BV12" s="64" t="n">
        <f aca="false">BS12</f>
        <v>1</v>
      </c>
      <c r="BW12" s="64" t="n">
        <f aca="false">BR12</f>
        <v>0</v>
      </c>
      <c r="BX12" s="64" t="n">
        <f aca="false">BQ12</f>
        <v>0</v>
      </c>
      <c r="BY12" s="64" t="n">
        <f aca="false">BU12</f>
        <v>5</v>
      </c>
      <c r="BZ12" s="64" t="n">
        <f aca="false">BT12</f>
        <v>4</v>
      </c>
      <c r="CB12" s="64" t="n">
        <f aca="false">IF(OR(AE11="",AG11=""),"",IF(AE11&gt;AG11,1,0))</f>
        <v>1</v>
      </c>
      <c r="CC12" s="64" t="n">
        <f aca="false">IF(OR(AE11="",AG11=""),"",IF(AE11=AG11,1,0))</f>
        <v>0</v>
      </c>
      <c r="CD12" s="64" t="n">
        <f aca="false">IF(OR(AE11="",AG11=""),"",IF(AE11&lt;AG11,1,0))</f>
        <v>0</v>
      </c>
      <c r="CE12" s="64" t="n">
        <f aca="false">IF(OR(AE11="",AG11=""),"",AE11)</f>
        <v>5</v>
      </c>
      <c r="CF12" s="64" t="n">
        <f aca="false">IF(OR(AE11="",AG11=""),"",AG11)</f>
        <v>2</v>
      </c>
      <c r="CG12" s="64" t="n">
        <f aca="false">CD12</f>
        <v>0</v>
      </c>
      <c r="CH12" s="64" t="n">
        <f aca="false">CC12</f>
        <v>0</v>
      </c>
      <c r="CI12" s="64" t="n">
        <f aca="false">CB12</f>
        <v>1</v>
      </c>
      <c r="CJ12" s="64" t="n">
        <f aca="false">CF12</f>
        <v>2</v>
      </c>
      <c r="CK12" s="64" t="n">
        <f aca="false">CE12</f>
        <v>5</v>
      </c>
      <c r="CM12" s="64" t="n">
        <f aca="false">IF(OR(AN11="",AP11=""),"",IF(AN11&gt;AP11,1,0))</f>
        <v>1</v>
      </c>
      <c r="CN12" s="64" t="n">
        <f aca="false">IF(OR(AN11="",AP11=""),"",IF(AN11=AP11,1,0))</f>
        <v>0</v>
      </c>
      <c r="CO12" s="64" t="n">
        <f aca="false">IF(OR(AN11="",AP11=""),"",IF(AN11&lt;AP11,1,0))</f>
        <v>0</v>
      </c>
      <c r="CP12" s="64" t="n">
        <f aca="false">IF(OR(AN11="",AP11=""),"",AN11)</f>
        <v>5</v>
      </c>
      <c r="CQ12" s="64" t="n">
        <f aca="false">IF(OR(AN11="",AP11=""),"",AP11)</f>
        <v>4</v>
      </c>
      <c r="CR12" s="64" t="n">
        <f aca="false">CO12</f>
        <v>0</v>
      </c>
      <c r="CS12" s="64" t="n">
        <f aca="false">CN12</f>
        <v>0</v>
      </c>
      <c r="CT12" s="64" t="n">
        <f aca="false">CM12</f>
        <v>1</v>
      </c>
      <c r="CU12" s="64" t="n">
        <f aca="false">CQ12</f>
        <v>4</v>
      </c>
      <c r="CV12" s="64" t="n">
        <f aca="false">CP12</f>
        <v>5</v>
      </c>
    </row>
    <row r="13" customFormat="false" ht="16.5" hidden="false" customHeight="true" outlineLevel="0" collapsed="false">
      <c r="A13" s="51" t="n">
        <f aca="false">A10+1</f>
        <v>3</v>
      </c>
      <c r="B13" s="52" t="s">
        <v>0</v>
      </c>
      <c r="C13" s="53" t="n">
        <f aca="false">C16+1</f>
        <v>3</v>
      </c>
      <c r="D13" s="54"/>
      <c r="E13" s="54"/>
      <c r="F13" s="54"/>
      <c r="G13" s="54"/>
      <c r="H13" s="55" t="s">
        <v>36</v>
      </c>
      <c r="I13" s="56" t="n">
        <v>3</v>
      </c>
      <c r="J13" s="51" t="n">
        <f aca="false">A13</f>
        <v>3</v>
      </c>
      <c r="K13" s="52" t="s">
        <v>0</v>
      </c>
      <c r="L13" s="53" t="n">
        <f aca="false">C10</f>
        <v>4</v>
      </c>
      <c r="M13" s="54"/>
      <c r="N13" s="54"/>
      <c r="O13" s="54"/>
      <c r="P13" s="54"/>
      <c r="Q13" s="55" t="s">
        <v>36</v>
      </c>
      <c r="R13" s="56" t="n">
        <v>4</v>
      </c>
      <c r="S13" s="51" t="n">
        <f aca="false">J13</f>
        <v>3</v>
      </c>
      <c r="T13" s="52" t="s">
        <v>0</v>
      </c>
      <c r="U13" s="53" t="n">
        <f aca="false">L10</f>
        <v>5</v>
      </c>
      <c r="V13" s="54"/>
      <c r="W13" s="54"/>
      <c r="X13" s="54"/>
      <c r="Y13" s="54"/>
      <c r="Z13" s="55" t="s">
        <v>36</v>
      </c>
      <c r="AA13" s="56" t="n">
        <v>5</v>
      </c>
      <c r="AB13" s="51" t="n">
        <f aca="false">S13</f>
        <v>3</v>
      </c>
      <c r="AC13" s="52" t="s">
        <v>0</v>
      </c>
      <c r="AD13" s="53" t="n">
        <f aca="false">U10</f>
        <v>1</v>
      </c>
      <c r="AE13" s="54"/>
      <c r="AF13" s="54"/>
      <c r="AG13" s="54"/>
      <c r="AH13" s="54"/>
      <c r="AI13" s="55" t="s">
        <v>36</v>
      </c>
      <c r="AJ13" s="56" t="n">
        <v>1</v>
      </c>
      <c r="AK13" s="51" t="n">
        <f aca="false">AB13</f>
        <v>3</v>
      </c>
      <c r="AL13" s="52" t="s">
        <v>0</v>
      </c>
      <c r="AM13" s="53" t="n">
        <f aca="false">AD10</f>
        <v>2</v>
      </c>
      <c r="AN13" s="54"/>
      <c r="AO13" s="54"/>
      <c r="AP13" s="54"/>
      <c r="AQ13" s="54"/>
      <c r="AR13" s="55" t="s">
        <v>36</v>
      </c>
      <c r="AS13" s="56" t="n">
        <v>2</v>
      </c>
    </row>
    <row r="14" customFormat="false" ht="21" hidden="false" customHeight="true" outlineLevel="0" collapsed="false">
      <c r="A14" s="57"/>
      <c r="B14" s="52"/>
      <c r="C14" s="52"/>
      <c r="D14" s="58" t="n">
        <v>5</v>
      </c>
      <c r="E14" s="59" t="s">
        <v>0</v>
      </c>
      <c r="F14" s="58" t="n">
        <v>5</v>
      </c>
      <c r="G14" s="52"/>
      <c r="H14" s="52"/>
      <c r="I14" s="60"/>
      <c r="J14" s="57"/>
      <c r="K14" s="52"/>
      <c r="L14" s="52"/>
      <c r="M14" s="58" t="n">
        <v>1</v>
      </c>
      <c r="N14" s="59" t="s">
        <v>0</v>
      </c>
      <c r="O14" s="58" t="n">
        <v>3</v>
      </c>
      <c r="P14" s="52"/>
      <c r="Q14" s="52"/>
      <c r="R14" s="60"/>
      <c r="S14" s="57"/>
      <c r="T14" s="52"/>
      <c r="U14" s="52"/>
      <c r="V14" s="58" t="n">
        <v>3</v>
      </c>
      <c r="W14" s="59" t="s">
        <v>0</v>
      </c>
      <c r="X14" s="58" t="n">
        <v>5</v>
      </c>
      <c r="Y14" s="52"/>
      <c r="Z14" s="52"/>
      <c r="AA14" s="60"/>
      <c r="AB14" s="57"/>
      <c r="AC14" s="52"/>
      <c r="AD14" s="52"/>
      <c r="AE14" s="58" t="n">
        <v>1</v>
      </c>
      <c r="AF14" s="59" t="s">
        <v>0</v>
      </c>
      <c r="AG14" s="58" t="n">
        <v>2</v>
      </c>
      <c r="AH14" s="52"/>
      <c r="AI14" s="52"/>
      <c r="AJ14" s="60"/>
      <c r="AK14" s="57"/>
      <c r="AL14" s="52"/>
      <c r="AM14" s="52"/>
      <c r="AN14" s="58" t="n">
        <v>4</v>
      </c>
      <c r="AO14" s="59" t="s">
        <v>0</v>
      </c>
      <c r="AP14" s="58" t="n">
        <v>3</v>
      </c>
      <c r="AQ14" s="52"/>
      <c r="AR14" s="52"/>
      <c r="AS14" s="60"/>
    </row>
    <row r="15" customFormat="false" ht="16.5" hidden="false" customHeight="true" outlineLevel="0" collapsed="false">
      <c r="A15" s="61" t="str">
        <f aca="false">VLOOKUP(A13,$A$23:$H$42,2,0)</f>
        <v>MANOEL</v>
      </c>
      <c r="B15" s="62"/>
      <c r="C15" s="62"/>
      <c r="D15" s="62"/>
      <c r="E15" s="62"/>
      <c r="F15" s="62"/>
      <c r="G15" s="62"/>
      <c r="H15" s="62"/>
      <c r="I15" s="63" t="str">
        <f aca="false">VLOOKUP(C13,$M$23:$T$42,2,0)</f>
        <v>DRAUSIO</v>
      </c>
      <c r="J15" s="61" t="str">
        <f aca="false">VLOOKUP(J13,$A$23:$H$42,2,0)</f>
        <v>MANOEL</v>
      </c>
      <c r="K15" s="62"/>
      <c r="L15" s="62"/>
      <c r="M15" s="62"/>
      <c r="N15" s="62"/>
      <c r="O15" s="62"/>
      <c r="P15" s="62"/>
      <c r="Q15" s="62"/>
      <c r="R15" s="63" t="str">
        <f aca="false">VLOOKUP(L13,$M$23:$T$42,2,0)</f>
        <v>RODOLF</v>
      </c>
      <c r="S15" s="61" t="s">
        <v>37</v>
      </c>
      <c r="T15" s="62"/>
      <c r="U15" s="62"/>
      <c r="V15" s="62"/>
      <c r="W15" s="62"/>
      <c r="X15" s="62"/>
      <c r="Y15" s="62"/>
      <c r="Z15" s="62"/>
      <c r="AA15" s="63" t="str">
        <f aca="false">VLOOKUP(U13,$M$23:$T$42,2,0)</f>
        <v>JOÃO LONGO</v>
      </c>
      <c r="AB15" s="61" t="s">
        <v>37</v>
      </c>
      <c r="AC15" s="62"/>
      <c r="AD15" s="62"/>
      <c r="AE15" s="62"/>
      <c r="AF15" s="62"/>
      <c r="AG15" s="62"/>
      <c r="AH15" s="62"/>
      <c r="AI15" s="62"/>
      <c r="AJ15" s="63" t="str">
        <f aca="false">VLOOKUP(AD13,$M$23:$T$42,2,0)</f>
        <v>MARCO BUTANTÃ</v>
      </c>
      <c r="AK15" s="61" t="s">
        <v>37</v>
      </c>
      <c r="AL15" s="62"/>
      <c r="AM15" s="62"/>
      <c r="AN15" s="62"/>
      <c r="AO15" s="62"/>
      <c r="AP15" s="62"/>
      <c r="AQ15" s="62"/>
      <c r="AR15" s="62"/>
      <c r="AS15" s="63" t="str">
        <f aca="false">VLOOKUP(AM13,$M$23:$T$42,2,0)</f>
        <v>CABRAL</v>
      </c>
      <c r="AU15" s="64" t="n">
        <f aca="false">IF(OR(D14="",F14=""),"",IF(D14&gt;F14,1,0))</f>
        <v>0</v>
      </c>
      <c r="AV15" s="64" t="n">
        <f aca="false">IF(OR(D14="",F14=""),"",IF(D14=F14,1,0))</f>
        <v>1</v>
      </c>
      <c r="AW15" s="64" t="n">
        <f aca="false">IF(OR(D14="",F14=""),"",IF(D14&lt;F14,1,0))</f>
        <v>0</v>
      </c>
      <c r="AX15" s="64" t="n">
        <f aca="false">IF(OR(D14="",F14=""),"",D14)</f>
        <v>5</v>
      </c>
      <c r="AY15" s="64" t="n">
        <f aca="false">IF(OR(D14="",F14=""),"",F14)</f>
        <v>5</v>
      </c>
      <c r="AZ15" s="64" t="n">
        <f aca="false">AW15</f>
        <v>0</v>
      </c>
      <c r="BA15" s="64" t="n">
        <f aca="false">AV15</f>
        <v>1</v>
      </c>
      <c r="BB15" s="64" t="n">
        <f aca="false">AU15</f>
        <v>0</v>
      </c>
      <c r="BC15" s="64" t="n">
        <f aca="false">AY15</f>
        <v>5</v>
      </c>
      <c r="BD15" s="64" t="n">
        <f aca="false">AX15</f>
        <v>5</v>
      </c>
      <c r="BF15" s="64" t="n">
        <f aca="false">IF(OR(M14="",O14=""),"",IF(M14&gt;O14,1,0))</f>
        <v>0</v>
      </c>
      <c r="BG15" s="64" t="n">
        <f aca="false">IF(OR(M14="",O14=""),"",IF(M14=O14,1,0))</f>
        <v>0</v>
      </c>
      <c r="BH15" s="64" t="n">
        <f aca="false">IF(OR(M14="",O14=""),"",IF(M14&lt;O14,1,0))</f>
        <v>1</v>
      </c>
      <c r="BI15" s="64" t="n">
        <f aca="false">IF(OR(M14="",O14=""),"",M14)</f>
        <v>1</v>
      </c>
      <c r="BJ15" s="64" t="n">
        <f aca="false">IF(OR(M14="",O14=""),"",O14)</f>
        <v>3</v>
      </c>
      <c r="BK15" s="64" t="n">
        <f aca="false">BH15</f>
        <v>1</v>
      </c>
      <c r="BL15" s="64" t="n">
        <f aca="false">BG15</f>
        <v>0</v>
      </c>
      <c r="BM15" s="64" t="n">
        <f aca="false">BF15</f>
        <v>0</v>
      </c>
      <c r="BN15" s="64" t="n">
        <f aca="false">BJ15</f>
        <v>3</v>
      </c>
      <c r="BO15" s="64" t="n">
        <f aca="false">BI15</f>
        <v>1</v>
      </c>
      <c r="BQ15" s="64" t="n">
        <f aca="false">IF(OR(V14="",X14=""),"",IF(V14&gt;X14,1,0))</f>
        <v>0</v>
      </c>
      <c r="BR15" s="64" t="n">
        <f aca="false">IF(OR(V14="",X14=""),"",IF(V14=X14,1,0))</f>
        <v>0</v>
      </c>
      <c r="BS15" s="64" t="n">
        <f aca="false">IF(OR(V14="",X14=""),"",IF(V14&lt;X14,1,0))</f>
        <v>1</v>
      </c>
      <c r="BT15" s="64" t="n">
        <f aca="false">IF(OR(V14="",X14=""),"",V14)</f>
        <v>3</v>
      </c>
      <c r="BU15" s="64" t="n">
        <f aca="false">IF(OR(V14="",X14=""),"",X14)</f>
        <v>5</v>
      </c>
      <c r="BV15" s="64" t="n">
        <f aca="false">BS15</f>
        <v>1</v>
      </c>
      <c r="BW15" s="64" t="n">
        <f aca="false">BR15</f>
        <v>0</v>
      </c>
      <c r="BX15" s="64" t="n">
        <f aca="false">BQ15</f>
        <v>0</v>
      </c>
      <c r="BY15" s="64" t="n">
        <f aca="false">BU15</f>
        <v>5</v>
      </c>
      <c r="BZ15" s="64" t="n">
        <f aca="false">BT15</f>
        <v>3</v>
      </c>
      <c r="CB15" s="64" t="n">
        <f aca="false">IF(OR(AE14="",AG14=""),"",IF(AE14&gt;AG14,1,0))</f>
        <v>0</v>
      </c>
      <c r="CC15" s="64" t="n">
        <f aca="false">IF(OR(AE14="",AG14=""),"",IF(AE14=AG14,1,0))</f>
        <v>0</v>
      </c>
      <c r="CD15" s="64" t="n">
        <f aca="false">IF(OR(AE14="",AG14=""),"",IF(AE14&lt;AG14,1,0))</f>
        <v>1</v>
      </c>
      <c r="CE15" s="64" t="n">
        <f aca="false">IF(OR(AE14="",AG14=""),"",AE14)</f>
        <v>1</v>
      </c>
      <c r="CF15" s="64" t="n">
        <f aca="false">IF(OR(AE14="",AG14=""),"",AG14)</f>
        <v>2</v>
      </c>
      <c r="CG15" s="64" t="n">
        <f aca="false">CD15</f>
        <v>1</v>
      </c>
      <c r="CH15" s="64" t="n">
        <f aca="false">CC15</f>
        <v>0</v>
      </c>
      <c r="CI15" s="64" t="n">
        <f aca="false">CB15</f>
        <v>0</v>
      </c>
      <c r="CJ15" s="64" t="n">
        <f aca="false">CF15</f>
        <v>2</v>
      </c>
      <c r="CK15" s="64" t="n">
        <f aca="false">CE15</f>
        <v>1</v>
      </c>
      <c r="CM15" s="64" t="n">
        <f aca="false">IF(OR(AN14="",AP14=""),"",IF(AN14&gt;AP14,1,0))</f>
        <v>1</v>
      </c>
      <c r="CN15" s="64" t="n">
        <f aca="false">IF(OR(AN14="",AP14=""),"",IF(AN14=AP14,1,0))</f>
        <v>0</v>
      </c>
      <c r="CO15" s="64" t="n">
        <f aca="false">IF(OR(AN14="",AP14=""),"",IF(AN14&lt;AP14,1,0))</f>
        <v>0</v>
      </c>
      <c r="CP15" s="64" t="n">
        <f aca="false">IF(OR(AN14="",AP14=""),"",AN14)</f>
        <v>4</v>
      </c>
      <c r="CQ15" s="64" t="n">
        <f aca="false">IF(OR(AN14="",AP14=""),"",AP14)</f>
        <v>3</v>
      </c>
      <c r="CR15" s="64" t="n">
        <f aca="false">CO15</f>
        <v>0</v>
      </c>
      <c r="CS15" s="64" t="n">
        <f aca="false">CN15</f>
        <v>0</v>
      </c>
      <c r="CT15" s="64" t="n">
        <f aca="false">CM15</f>
        <v>1</v>
      </c>
      <c r="CU15" s="64" t="n">
        <f aca="false">CQ15</f>
        <v>3</v>
      </c>
      <c r="CV15" s="64" t="n">
        <f aca="false">CP15</f>
        <v>4</v>
      </c>
    </row>
    <row r="16" customFormat="false" ht="16.5" hidden="false" customHeight="true" outlineLevel="0" collapsed="false">
      <c r="A16" s="51" t="n">
        <f aca="false">A13+1</f>
        <v>4</v>
      </c>
      <c r="B16" s="52" t="s">
        <v>0</v>
      </c>
      <c r="C16" s="53" t="n">
        <f aca="false">C19+1</f>
        <v>2</v>
      </c>
      <c r="D16" s="54"/>
      <c r="E16" s="54"/>
      <c r="F16" s="54"/>
      <c r="G16" s="54"/>
      <c r="H16" s="55" t="s">
        <v>36</v>
      </c>
      <c r="I16" s="56" t="n">
        <v>4</v>
      </c>
      <c r="J16" s="51" t="n">
        <f aca="false">A16</f>
        <v>4</v>
      </c>
      <c r="K16" s="52" t="s">
        <v>0</v>
      </c>
      <c r="L16" s="53" t="n">
        <f aca="false">C13</f>
        <v>3</v>
      </c>
      <c r="M16" s="54"/>
      <c r="N16" s="54"/>
      <c r="O16" s="54"/>
      <c r="P16" s="54"/>
      <c r="Q16" s="55" t="s">
        <v>36</v>
      </c>
      <c r="R16" s="56" t="n">
        <v>5</v>
      </c>
      <c r="S16" s="51" t="n">
        <f aca="false">J16</f>
        <v>4</v>
      </c>
      <c r="T16" s="52" t="s">
        <v>0</v>
      </c>
      <c r="U16" s="53" t="n">
        <f aca="false">L13</f>
        <v>4</v>
      </c>
      <c r="V16" s="54"/>
      <c r="W16" s="54"/>
      <c r="X16" s="54"/>
      <c r="Y16" s="54"/>
      <c r="Z16" s="55" t="s">
        <v>36</v>
      </c>
      <c r="AA16" s="56" t="n">
        <v>1</v>
      </c>
      <c r="AB16" s="51" t="n">
        <f aca="false">S16</f>
        <v>4</v>
      </c>
      <c r="AC16" s="52" t="s">
        <v>0</v>
      </c>
      <c r="AD16" s="53" t="n">
        <f aca="false">U13</f>
        <v>5</v>
      </c>
      <c r="AE16" s="54"/>
      <c r="AF16" s="54"/>
      <c r="AG16" s="54"/>
      <c r="AH16" s="54"/>
      <c r="AI16" s="55" t="s">
        <v>36</v>
      </c>
      <c r="AJ16" s="56" t="n">
        <v>2</v>
      </c>
      <c r="AK16" s="51" t="n">
        <f aca="false">AB16</f>
        <v>4</v>
      </c>
      <c r="AL16" s="52" t="s">
        <v>0</v>
      </c>
      <c r="AM16" s="53" t="n">
        <f aca="false">AD13</f>
        <v>1</v>
      </c>
      <c r="AN16" s="54"/>
      <c r="AO16" s="54"/>
      <c r="AP16" s="54"/>
      <c r="AQ16" s="54"/>
      <c r="AR16" s="55" t="s">
        <v>36</v>
      </c>
      <c r="AS16" s="56" t="n">
        <v>3</v>
      </c>
    </row>
    <row r="17" customFormat="false" ht="21" hidden="false" customHeight="true" outlineLevel="0" collapsed="false">
      <c r="A17" s="57"/>
      <c r="B17" s="52"/>
      <c r="C17" s="52"/>
      <c r="D17" s="58" t="n">
        <v>3</v>
      </c>
      <c r="E17" s="59" t="s">
        <v>0</v>
      </c>
      <c r="F17" s="58" t="n">
        <v>2</v>
      </c>
      <c r="G17" s="52"/>
      <c r="H17" s="52"/>
      <c r="I17" s="60"/>
      <c r="J17" s="57"/>
      <c r="K17" s="52"/>
      <c r="L17" s="52"/>
      <c r="M17" s="58" t="n">
        <v>2</v>
      </c>
      <c r="N17" s="59" t="s">
        <v>0</v>
      </c>
      <c r="O17" s="58" t="n">
        <v>5</v>
      </c>
      <c r="P17" s="52"/>
      <c r="Q17" s="52"/>
      <c r="R17" s="60"/>
      <c r="S17" s="57"/>
      <c r="T17" s="52"/>
      <c r="U17" s="52"/>
      <c r="V17" s="58" t="n">
        <v>2</v>
      </c>
      <c r="W17" s="59" t="s">
        <v>0</v>
      </c>
      <c r="X17" s="58" t="n">
        <v>4</v>
      </c>
      <c r="Y17" s="52"/>
      <c r="Z17" s="52"/>
      <c r="AA17" s="60"/>
      <c r="AB17" s="57"/>
      <c r="AC17" s="52"/>
      <c r="AD17" s="52"/>
      <c r="AE17" s="58" t="n">
        <v>2</v>
      </c>
      <c r="AF17" s="59" t="s">
        <v>0</v>
      </c>
      <c r="AG17" s="58" t="n">
        <v>4</v>
      </c>
      <c r="AH17" s="52"/>
      <c r="AI17" s="52"/>
      <c r="AJ17" s="60"/>
      <c r="AK17" s="57"/>
      <c r="AL17" s="52"/>
      <c r="AM17" s="52"/>
      <c r="AN17" s="58" t="n">
        <v>0</v>
      </c>
      <c r="AO17" s="59" t="s">
        <v>0</v>
      </c>
      <c r="AP17" s="58" t="n">
        <v>5</v>
      </c>
      <c r="AQ17" s="52"/>
      <c r="AR17" s="52"/>
      <c r="AS17" s="60"/>
    </row>
    <row r="18" customFormat="false" ht="16.5" hidden="false" customHeight="true" outlineLevel="0" collapsed="false">
      <c r="A18" s="61" t="str">
        <f aca="false">VLOOKUP(A16,$A$23:$H$42,2,0)</f>
        <v>SERGIO TEACHER</v>
      </c>
      <c r="B18" s="62"/>
      <c r="C18" s="62"/>
      <c r="D18" s="62"/>
      <c r="E18" s="62"/>
      <c r="F18" s="62"/>
      <c r="G18" s="62"/>
      <c r="H18" s="62"/>
      <c r="I18" s="63" t="str">
        <f aca="false">VLOOKUP(C16,$M$23:$T$42,2,0)</f>
        <v>CABRAL</v>
      </c>
      <c r="J18" s="61" t="str">
        <f aca="false">VLOOKUP(J16,$A$23:$H$42,2,0)</f>
        <v>SERGIO TEACHER</v>
      </c>
      <c r="K18" s="62"/>
      <c r="L18" s="62"/>
      <c r="M18" s="62"/>
      <c r="N18" s="62"/>
      <c r="O18" s="62"/>
      <c r="P18" s="62"/>
      <c r="Q18" s="62"/>
      <c r="R18" s="63" t="str">
        <f aca="false">VLOOKUP(L16,$M$23:$T$42,2,0)</f>
        <v>DRAUSIO</v>
      </c>
      <c r="S18" s="61" t="str">
        <f aca="false">VLOOKUP(S16,$A$23:$H$42,2,0)</f>
        <v>SERGIO TEACHER</v>
      </c>
      <c r="T18" s="62"/>
      <c r="U18" s="62"/>
      <c r="V18" s="62"/>
      <c r="W18" s="62"/>
      <c r="X18" s="62"/>
      <c r="Y18" s="62"/>
      <c r="Z18" s="62"/>
      <c r="AA18" s="63" t="str">
        <f aca="false">VLOOKUP(U16,$M$23:$T$42,2,0)</f>
        <v>RODOLF</v>
      </c>
      <c r="AB18" s="61" t="str">
        <f aca="false">VLOOKUP(AB16,$A$23:$H$42,2,0)</f>
        <v>SERGIO TEACHER</v>
      </c>
      <c r="AC18" s="62"/>
      <c r="AD18" s="62"/>
      <c r="AE18" s="62"/>
      <c r="AF18" s="62"/>
      <c r="AG18" s="62"/>
      <c r="AH18" s="62"/>
      <c r="AI18" s="62"/>
      <c r="AJ18" s="63" t="str">
        <f aca="false">VLOOKUP(AD16,$M$23:$T$42,2,0)</f>
        <v>JOÃO LONGO</v>
      </c>
      <c r="AK18" s="61" t="str">
        <f aca="false">VLOOKUP(AK16,$A$23:$H$42,2,0)</f>
        <v>SERGIO TEACHER</v>
      </c>
      <c r="AL18" s="62"/>
      <c r="AM18" s="62"/>
      <c r="AN18" s="62"/>
      <c r="AO18" s="62"/>
      <c r="AP18" s="62"/>
      <c r="AQ18" s="62"/>
      <c r="AR18" s="62"/>
      <c r="AS18" s="63" t="str">
        <f aca="false">VLOOKUP(AM16,$M$23:$T$42,2,0)</f>
        <v>MARCO BUTANTÃ</v>
      </c>
      <c r="AU18" s="64" t="n">
        <f aca="false">IF(OR(D17="",F17=""),"",IF(D17&gt;F17,1,0))</f>
        <v>1</v>
      </c>
      <c r="AV18" s="64" t="n">
        <f aca="false">IF(OR(D17="",F17=""),"",IF(D17=F17,1,0))</f>
        <v>0</v>
      </c>
      <c r="AW18" s="64" t="n">
        <f aca="false">IF(OR(D17="",F17=""),"",IF(D17&lt;F17,1,0))</f>
        <v>0</v>
      </c>
      <c r="AX18" s="64" t="n">
        <f aca="false">IF(OR(D17="",F17=""),"",D17)</f>
        <v>3</v>
      </c>
      <c r="AY18" s="64" t="n">
        <f aca="false">IF(OR(D17="",F17=""),"",F17)</f>
        <v>2</v>
      </c>
      <c r="AZ18" s="64" t="n">
        <f aca="false">AW18</f>
        <v>0</v>
      </c>
      <c r="BA18" s="64" t="n">
        <f aca="false">AV18</f>
        <v>0</v>
      </c>
      <c r="BB18" s="64" t="n">
        <f aca="false">AU18</f>
        <v>1</v>
      </c>
      <c r="BC18" s="64" t="n">
        <f aca="false">AY18</f>
        <v>2</v>
      </c>
      <c r="BD18" s="64" t="n">
        <f aca="false">AX18</f>
        <v>3</v>
      </c>
      <c r="BF18" s="64" t="n">
        <f aca="false">IF(OR(M17="",O17=""),"",IF(M17&gt;O17,1,0))</f>
        <v>0</v>
      </c>
      <c r="BG18" s="64" t="n">
        <f aca="false">IF(OR(M17="",O17=""),"",IF(M17=O17,1,0))</f>
        <v>0</v>
      </c>
      <c r="BH18" s="64" t="n">
        <f aca="false">IF(OR(M17="",O17=""),"",IF(M17&lt;O17,1,0))</f>
        <v>1</v>
      </c>
      <c r="BI18" s="64" t="n">
        <f aca="false">IF(OR(M17="",O17=""),"",M17)</f>
        <v>2</v>
      </c>
      <c r="BJ18" s="64" t="n">
        <f aca="false">IF(OR(M17="",O17=""),"",O17)</f>
        <v>5</v>
      </c>
      <c r="BK18" s="64" t="n">
        <f aca="false">BH18</f>
        <v>1</v>
      </c>
      <c r="BL18" s="64" t="n">
        <f aca="false">BG18</f>
        <v>0</v>
      </c>
      <c r="BM18" s="64" t="n">
        <f aca="false">BF18</f>
        <v>0</v>
      </c>
      <c r="BN18" s="64" t="n">
        <f aca="false">BJ18</f>
        <v>5</v>
      </c>
      <c r="BO18" s="64" t="n">
        <f aca="false">BI18</f>
        <v>2</v>
      </c>
      <c r="BQ18" s="64" t="n">
        <f aca="false">IF(OR(V17="",X17=""),"",IF(V17&gt;X17,1,0))</f>
        <v>0</v>
      </c>
      <c r="BR18" s="64" t="n">
        <f aca="false">IF(OR(V17="",X17=""),"",IF(V17=X17,1,0))</f>
        <v>0</v>
      </c>
      <c r="BS18" s="64" t="n">
        <f aca="false">IF(OR(V17="",X17=""),"",IF(V17&lt;X17,1,0))</f>
        <v>1</v>
      </c>
      <c r="BT18" s="64" t="n">
        <f aca="false">IF(OR(V17="",X17=""),"",V17)</f>
        <v>2</v>
      </c>
      <c r="BU18" s="64" t="n">
        <f aca="false">IF(OR(V17="",X17=""),"",X17)</f>
        <v>4</v>
      </c>
      <c r="BV18" s="64" t="n">
        <f aca="false">BS18</f>
        <v>1</v>
      </c>
      <c r="BW18" s="64" t="n">
        <f aca="false">BR18</f>
        <v>0</v>
      </c>
      <c r="BX18" s="64" t="n">
        <f aca="false">BQ18</f>
        <v>0</v>
      </c>
      <c r="BY18" s="64" t="n">
        <f aca="false">BU18</f>
        <v>4</v>
      </c>
      <c r="BZ18" s="64" t="n">
        <f aca="false">BT18</f>
        <v>2</v>
      </c>
      <c r="CB18" s="64" t="n">
        <f aca="false">IF(OR(AE17="",AG17=""),"",IF(AE17&gt;AG17,1,0))</f>
        <v>0</v>
      </c>
      <c r="CC18" s="64" t="n">
        <f aca="false">IF(OR(AE17="",AG17=""),"",IF(AE17=AG17,1,0))</f>
        <v>0</v>
      </c>
      <c r="CD18" s="64" t="n">
        <f aca="false">IF(OR(AE17="",AG17=""),"",IF(AE17&lt;AG17,1,0))</f>
        <v>1</v>
      </c>
      <c r="CE18" s="64" t="n">
        <f aca="false">IF(OR(AE17="",AG17=""),"",AE17)</f>
        <v>2</v>
      </c>
      <c r="CF18" s="64" t="n">
        <f aca="false">IF(OR(AE17="",AG17=""),"",AG17)</f>
        <v>4</v>
      </c>
      <c r="CG18" s="64" t="n">
        <f aca="false">CD18</f>
        <v>1</v>
      </c>
      <c r="CH18" s="64" t="n">
        <f aca="false">CC18</f>
        <v>0</v>
      </c>
      <c r="CI18" s="64" t="n">
        <f aca="false">CB18</f>
        <v>0</v>
      </c>
      <c r="CJ18" s="64" t="n">
        <f aca="false">CF18</f>
        <v>4</v>
      </c>
      <c r="CK18" s="64" t="n">
        <f aca="false">CE18</f>
        <v>2</v>
      </c>
      <c r="CM18" s="64" t="n">
        <f aca="false">IF(OR(AN17="",AP17=""),"",IF(AN17&gt;AP17,1,0))</f>
        <v>0</v>
      </c>
      <c r="CN18" s="64" t="n">
        <f aca="false">IF(OR(AN17="",AP17=""),"",IF(AN17=AP17,1,0))</f>
        <v>0</v>
      </c>
      <c r="CO18" s="64" t="n">
        <f aca="false">IF(OR(AN17="",AP17=""),"",IF(AN17&lt;AP17,1,0))</f>
        <v>1</v>
      </c>
      <c r="CP18" s="64" t="n">
        <f aca="false">IF(OR(AN17="",AP17=""),"",AN17)</f>
        <v>0</v>
      </c>
      <c r="CQ18" s="64" t="n">
        <f aca="false">IF(OR(AN17="",AP17=""),"",AP17)</f>
        <v>5</v>
      </c>
      <c r="CR18" s="64" t="n">
        <f aca="false">CO18</f>
        <v>1</v>
      </c>
      <c r="CS18" s="64" t="n">
        <f aca="false">CN18</f>
        <v>0</v>
      </c>
      <c r="CT18" s="64" t="n">
        <f aca="false">CM18</f>
        <v>0</v>
      </c>
      <c r="CU18" s="64" t="n">
        <f aca="false">CQ18</f>
        <v>5</v>
      </c>
      <c r="CV18" s="64" t="n">
        <f aca="false">CP18</f>
        <v>0</v>
      </c>
    </row>
    <row r="19" customFormat="false" ht="16.5" hidden="false" customHeight="true" outlineLevel="0" collapsed="false">
      <c r="A19" s="51" t="n">
        <f aca="false">A16+1</f>
        <v>5</v>
      </c>
      <c r="B19" s="52" t="s">
        <v>0</v>
      </c>
      <c r="C19" s="53" t="n">
        <v>1</v>
      </c>
      <c r="D19" s="54"/>
      <c r="E19" s="54"/>
      <c r="F19" s="54"/>
      <c r="G19" s="54"/>
      <c r="H19" s="55" t="s">
        <v>36</v>
      </c>
      <c r="I19" s="56" t="n">
        <v>5</v>
      </c>
      <c r="J19" s="51" t="n">
        <f aca="false">A19</f>
        <v>5</v>
      </c>
      <c r="K19" s="52" t="s">
        <v>0</v>
      </c>
      <c r="L19" s="53" t="n">
        <f aca="false">C16</f>
        <v>2</v>
      </c>
      <c r="M19" s="54"/>
      <c r="N19" s="54"/>
      <c r="O19" s="54"/>
      <c r="P19" s="54"/>
      <c r="Q19" s="55" t="s">
        <v>36</v>
      </c>
      <c r="R19" s="56" t="n">
        <v>1</v>
      </c>
      <c r="S19" s="51" t="n">
        <f aca="false">J19</f>
        <v>5</v>
      </c>
      <c r="T19" s="52" t="s">
        <v>0</v>
      </c>
      <c r="U19" s="53" t="n">
        <f aca="false">L16</f>
        <v>3</v>
      </c>
      <c r="V19" s="54"/>
      <c r="W19" s="54"/>
      <c r="X19" s="54"/>
      <c r="Y19" s="54"/>
      <c r="Z19" s="55" t="s">
        <v>36</v>
      </c>
      <c r="AA19" s="56" t="n">
        <v>2</v>
      </c>
      <c r="AB19" s="51" t="n">
        <f aca="false">S19</f>
        <v>5</v>
      </c>
      <c r="AC19" s="52" t="s">
        <v>0</v>
      </c>
      <c r="AD19" s="53" t="n">
        <f aca="false">U16</f>
        <v>4</v>
      </c>
      <c r="AE19" s="54"/>
      <c r="AF19" s="54"/>
      <c r="AG19" s="54"/>
      <c r="AH19" s="54"/>
      <c r="AI19" s="55" t="s">
        <v>36</v>
      </c>
      <c r="AJ19" s="56" t="n">
        <v>3</v>
      </c>
      <c r="AK19" s="51" t="n">
        <f aca="false">AB19</f>
        <v>5</v>
      </c>
      <c r="AL19" s="52" t="s">
        <v>0</v>
      </c>
      <c r="AM19" s="53" t="n">
        <f aca="false">AD16</f>
        <v>5</v>
      </c>
      <c r="AN19" s="54"/>
      <c r="AO19" s="54"/>
      <c r="AP19" s="54"/>
      <c r="AQ19" s="54"/>
      <c r="AR19" s="55" t="s">
        <v>36</v>
      </c>
      <c r="AS19" s="56" t="n">
        <v>4</v>
      </c>
    </row>
    <row r="20" customFormat="false" ht="21" hidden="false" customHeight="true" outlineLevel="0" collapsed="false">
      <c r="A20" s="57"/>
      <c r="B20" s="52"/>
      <c r="C20" s="52"/>
      <c r="D20" s="58" t="n">
        <v>3</v>
      </c>
      <c r="E20" s="59" t="s">
        <v>0</v>
      </c>
      <c r="F20" s="58" t="n">
        <v>2</v>
      </c>
      <c r="G20" s="52"/>
      <c r="H20" s="52"/>
      <c r="I20" s="60"/>
      <c r="J20" s="57"/>
      <c r="K20" s="52"/>
      <c r="L20" s="52"/>
      <c r="M20" s="58" t="n">
        <v>5</v>
      </c>
      <c r="N20" s="59" t="s">
        <v>0</v>
      </c>
      <c r="O20" s="58" t="n">
        <v>3</v>
      </c>
      <c r="P20" s="52"/>
      <c r="Q20" s="52"/>
      <c r="R20" s="60"/>
      <c r="S20" s="57"/>
      <c r="T20" s="52"/>
      <c r="U20" s="52"/>
      <c r="V20" s="58" t="n">
        <v>4</v>
      </c>
      <c r="W20" s="59" t="s">
        <v>0</v>
      </c>
      <c r="X20" s="58" t="n">
        <v>3</v>
      </c>
      <c r="Y20" s="52"/>
      <c r="Z20" s="52"/>
      <c r="AA20" s="60"/>
      <c r="AB20" s="57"/>
      <c r="AC20" s="52"/>
      <c r="AD20" s="52"/>
      <c r="AE20" s="58" t="n">
        <v>2</v>
      </c>
      <c r="AF20" s="59" t="s">
        <v>0</v>
      </c>
      <c r="AG20" s="58" t="n">
        <v>6</v>
      </c>
      <c r="AH20" s="52"/>
      <c r="AI20" s="52"/>
      <c r="AJ20" s="60"/>
      <c r="AK20" s="57"/>
      <c r="AL20" s="52"/>
      <c r="AM20" s="52"/>
      <c r="AN20" s="58" t="n">
        <v>3</v>
      </c>
      <c r="AO20" s="59" t="s">
        <v>0</v>
      </c>
      <c r="AP20" s="58" t="n">
        <v>4</v>
      </c>
      <c r="AQ20" s="52"/>
      <c r="AR20" s="52"/>
      <c r="AS20" s="60"/>
    </row>
    <row r="21" customFormat="false" ht="16.5" hidden="false" customHeight="true" outlineLevel="0" collapsed="false">
      <c r="A21" s="61" t="str">
        <f aca="false">VLOOKUP(A19,$A$23:$H$42,2,0)</f>
        <v>MARIO NOVAES</v>
      </c>
      <c r="B21" s="62"/>
      <c r="C21" s="62"/>
      <c r="D21" s="62"/>
      <c r="E21" s="62"/>
      <c r="F21" s="62"/>
      <c r="G21" s="62"/>
      <c r="H21" s="62"/>
      <c r="I21" s="63" t="str">
        <f aca="false">VLOOKUP(C19,$M$23:$T$42,2,0)</f>
        <v>MARCO BUTANTÃ</v>
      </c>
      <c r="J21" s="61" t="str">
        <f aca="false">VLOOKUP(J19,$A$23:$H$42,2,0)</f>
        <v>MARIO NOVAES</v>
      </c>
      <c r="K21" s="62"/>
      <c r="L21" s="62"/>
      <c r="M21" s="62"/>
      <c r="N21" s="62"/>
      <c r="O21" s="62"/>
      <c r="P21" s="62"/>
      <c r="Q21" s="62"/>
      <c r="R21" s="63" t="str">
        <f aca="false">VLOOKUP(L19,$M$23:$T$42,2,0)</f>
        <v>CABRAL</v>
      </c>
      <c r="S21" s="61" t="s">
        <v>38</v>
      </c>
      <c r="T21" s="62"/>
      <c r="U21" s="62"/>
      <c r="V21" s="62"/>
      <c r="W21" s="62"/>
      <c r="X21" s="62"/>
      <c r="Y21" s="62"/>
      <c r="Z21" s="62"/>
      <c r="AA21" s="63" t="str">
        <f aca="false">VLOOKUP(U19,$M$23:$T$42,2,0)</f>
        <v>DRAUSIO</v>
      </c>
      <c r="AB21" s="61" t="str">
        <f aca="false">VLOOKUP(AB19,$A$23:$H$42,2,0)</f>
        <v>MARIO NOVAES</v>
      </c>
      <c r="AC21" s="62"/>
      <c r="AD21" s="62"/>
      <c r="AE21" s="62"/>
      <c r="AF21" s="62"/>
      <c r="AG21" s="62"/>
      <c r="AH21" s="62"/>
      <c r="AI21" s="62"/>
      <c r="AJ21" s="63" t="str">
        <f aca="false">VLOOKUP(AD19,$M$23:$T$42,2,0)</f>
        <v>RODOLF</v>
      </c>
      <c r="AK21" s="61" t="str">
        <f aca="false">VLOOKUP(AK19,$A$23:$H$42,2,0)</f>
        <v>MARIO NOVAES</v>
      </c>
      <c r="AL21" s="62"/>
      <c r="AM21" s="62"/>
      <c r="AN21" s="62"/>
      <c r="AO21" s="62"/>
      <c r="AP21" s="62"/>
      <c r="AQ21" s="62"/>
      <c r="AR21" s="62"/>
      <c r="AS21" s="63" t="str">
        <f aca="false">VLOOKUP(AM19,$M$23:$T$42,2,0)</f>
        <v>JOÃO LONGO</v>
      </c>
      <c r="AU21" s="64" t="n">
        <f aca="false">IF(OR(D20="",F20=""),"",IF(D20&gt;F20,1,0))</f>
        <v>1</v>
      </c>
      <c r="AV21" s="64" t="n">
        <f aca="false">IF(OR(D20="",F20=""),"",IF(D20=F20,1,0))</f>
        <v>0</v>
      </c>
      <c r="AW21" s="64" t="n">
        <f aca="false">IF(OR(D20="",F20=""),"",IF(D20&lt;F20,1,0))</f>
        <v>0</v>
      </c>
      <c r="AX21" s="64" t="n">
        <f aca="false">IF(OR(D20="",F20=""),"",D20)</f>
        <v>3</v>
      </c>
      <c r="AY21" s="64" t="n">
        <f aca="false">IF(OR(D20="",F20=""),"",F20)</f>
        <v>2</v>
      </c>
      <c r="AZ21" s="64" t="n">
        <f aca="false">AW21</f>
        <v>0</v>
      </c>
      <c r="BA21" s="64" t="n">
        <f aca="false">AV21</f>
        <v>0</v>
      </c>
      <c r="BB21" s="64" t="n">
        <f aca="false">AU21</f>
        <v>1</v>
      </c>
      <c r="BC21" s="64" t="n">
        <f aca="false">AY21</f>
        <v>2</v>
      </c>
      <c r="BD21" s="64" t="n">
        <f aca="false">AX21</f>
        <v>3</v>
      </c>
      <c r="BF21" s="64" t="n">
        <f aca="false">IF(OR(M20="",O20=""),"",IF(M20&gt;O20,1,0))</f>
        <v>1</v>
      </c>
      <c r="BG21" s="64" t="n">
        <f aca="false">IF(OR(M20="",O20=""),"",IF(M20=O20,1,0))</f>
        <v>0</v>
      </c>
      <c r="BH21" s="64" t="n">
        <f aca="false">IF(OR(M20="",O20=""),"",IF(M20&lt;O20,1,0))</f>
        <v>0</v>
      </c>
      <c r="BI21" s="64" t="n">
        <f aca="false">IF(OR(M20="",O20=""),"",M20)</f>
        <v>5</v>
      </c>
      <c r="BJ21" s="64" t="n">
        <f aca="false">IF(OR(M20="",O20=""),"",O20)</f>
        <v>3</v>
      </c>
      <c r="BK21" s="64" t="n">
        <f aca="false">BH21</f>
        <v>0</v>
      </c>
      <c r="BL21" s="64" t="n">
        <f aca="false">BG21</f>
        <v>0</v>
      </c>
      <c r="BM21" s="64" t="n">
        <f aca="false">BF21</f>
        <v>1</v>
      </c>
      <c r="BN21" s="64" t="n">
        <f aca="false">BJ21</f>
        <v>3</v>
      </c>
      <c r="BO21" s="64" t="n">
        <f aca="false">BI21</f>
        <v>5</v>
      </c>
      <c r="BQ21" s="64" t="n">
        <f aca="false">IF(OR(V20="",X20=""),"",IF(V20&gt;X20,1,0))</f>
        <v>1</v>
      </c>
      <c r="BR21" s="64" t="n">
        <f aca="false">IF(OR(V20="",X20=""),"",IF(V20=X20,1,0))</f>
        <v>0</v>
      </c>
      <c r="BS21" s="64" t="n">
        <f aca="false">IF(OR(V20="",X20=""),"",IF(V20&lt;X20,1,0))</f>
        <v>0</v>
      </c>
      <c r="BT21" s="64" t="n">
        <f aca="false">IF(OR(V20="",X20=""),"",V20)</f>
        <v>4</v>
      </c>
      <c r="BU21" s="64" t="n">
        <f aca="false">IF(OR(V20="",X20=""),"",X20)</f>
        <v>3</v>
      </c>
      <c r="BV21" s="64" t="n">
        <f aca="false">BS21</f>
        <v>0</v>
      </c>
      <c r="BW21" s="64" t="n">
        <f aca="false">BR21</f>
        <v>0</v>
      </c>
      <c r="BX21" s="64" t="n">
        <f aca="false">BQ21</f>
        <v>1</v>
      </c>
      <c r="BY21" s="64" t="n">
        <f aca="false">BU21</f>
        <v>3</v>
      </c>
      <c r="BZ21" s="64" t="n">
        <f aca="false">BT21</f>
        <v>4</v>
      </c>
      <c r="CB21" s="64" t="n">
        <f aca="false">IF(OR(AE20="",AG20=""),"",IF(AE20&gt;AG20,1,0))</f>
        <v>0</v>
      </c>
      <c r="CC21" s="64" t="n">
        <f aca="false">IF(OR(AE20="",AG20=""),"",IF(AE20=AG20,1,0))</f>
        <v>0</v>
      </c>
      <c r="CD21" s="64" t="n">
        <f aca="false">IF(OR(AE20="",AG20=""),"",IF(AE20&lt;AG20,1,0))</f>
        <v>1</v>
      </c>
      <c r="CE21" s="64" t="n">
        <f aca="false">IF(OR(AE20="",AG20=""),"",AE20)</f>
        <v>2</v>
      </c>
      <c r="CF21" s="64" t="n">
        <f aca="false">IF(OR(AE20="",AG20=""),"",AG20)</f>
        <v>6</v>
      </c>
      <c r="CG21" s="64" t="n">
        <f aca="false">CD21</f>
        <v>1</v>
      </c>
      <c r="CH21" s="64" t="n">
        <f aca="false">CC21</f>
        <v>0</v>
      </c>
      <c r="CI21" s="64" t="n">
        <f aca="false">CB21</f>
        <v>0</v>
      </c>
      <c r="CJ21" s="64" t="n">
        <f aca="false">CF21</f>
        <v>6</v>
      </c>
      <c r="CK21" s="64" t="n">
        <f aca="false">CE21</f>
        <v>2</v>
      </c>
      <c r="CM21" s="64" t="n">
        <f aca="false">IF(OR(AN20="",AP20=""),"",IF(AN20&gt;AP20,1,0))</f>
        <v>0</v>
      </c>
      <c r="CN21" s="64" t="n">
        <f aca="false">IF(OR(AN20="",AP20=""),"",IF(AN20=AP20,1,0))</f>
        <v>0</v>
      </c>
      <c r="CO21" s="64" t="n">
        <f aca="false">IF(OR(AN20="",AP20=""),"",IF(AN20&lt;AP20,1,0))</f>
        <v>1</v>
      </c>
      <c r="CP21" s="64" t="n">
        <f aca="false">IF(OR(AN20="",AP20=""),"",AN20)</f>
        <v>3</v>
      </c>
      <c r="CQ21" s="64" t="n">
        <f aca="false">IF(OR(AN20="",AP20=""),"",AP20)</f>
        <v>4</v>
      </c>
      <c r="CR21" s="64" t="n">
        <f aca="false">CO21</f>
        <v>1</v>
      </c>
      <c r="CS21" s="64" t="n">
        <f aca="false">CN21</f>
        <v>0</v>
      </c>
      <c r="CT21" s="64" t="n">
        <f aca="false">CM21</f>
        <v>0</v>
      </c>
      <c r="CU21" s="64" t="n">
        <f aca="false">CQ21</f>
        <v>4</v>
      </c>
      <c r="CV21" s="64" t="n">
        <f aca="false">CP21</f>
        <v>3</v>
      </c>
    </row>
    <row r="22" customFormat="false" ht="21" hidden="false" customHeight="true" outlineLevel="0" collapsed="false">
      <c r="A22" s="37" t="s">
        <v>39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 t="s">
        <v>40</v>
      </c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65"/>
      <c r="Z22" s="65"/>
      <c r="AA22" s="65"/>
      <c r="AB22" s="65"/>
      <c r="AC22" s="65"/>
      <c r="AE22" s="66" t="s">
        <v>41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</row>
    <row r="23" s="30" customFormat="true" ht="21" hidden="false" customHeight="true" outlineLevel="0" collapsed="false">
      <c r="A23" s="67" t="n">
        <v>1</v>
      </c>
      <c r="B23" s="68" t="s">
        <v>42</v>
      </c>
      <c r="C23" s="68"/>
      <c r="D23" s="68"/>
      <c r="E23" s="68"/>
      <c r="F23" s="68"/>
      <c r="G23" s="68"/>
      <c r="H23" s="68"/>
      <c r="I23" s="69" t="s">
        <v>43</v>
      </c>
      <c r="J23" s="70"/>
      <c r="K23" s="71" t="n">
        <v>1532</v>
      </c>
      <c r="L23" s="71"/>
      <c r="M23" s="67" t="n">
        <v>1</v>
      </c>
      <c r="N23" s="72" t="s">
        <v>44</v>
      </c>
      <c r="O23" s="72"/>
      <c r="P23" s="72"/>
      <c r="Q23" s="72"/>
      <c r="R23" s="72"/>
      <c r="S23" s="72"/>
      <c r="T23" s="72"/>
      <c r="U23" s="69" t="s">
        <v>45</v>
      </c>
      <c r="V23" s="70"/>
      <c r="W23" s="71" t="n">
        <v>2403</v>
      </c>
      <c r="X23" s="71"/>
      <c r="AE23" s="73" t="s">
        <v>46</v>
      </c>
      <c r="AF23" s="74"/>
      <c r="AG23" s="75" t="s">
        <v>47</v>
      </c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</row>
    <row r="24" s="30" customFormat="true" ht="21" hidden="false" customHeight="true" outlineLevel="0" collapsed="false">
      <c r="A24" s="67" t="n">
        <v>2</v>
      </c>
      <c r="B24" s="68" t="s">
        <v>48</v>
      </c>
      <c r="C24" s="68"/>
      <c r="D24" s="68"/>
      <c r="E24" s="68"/>
      <c r="F24" s="68"/>
      <c r="G24" s="68"/>
      <c r="H24" s="68"/>
      <c r="I24" s="69" t="s">
        <v>43</v>
      </c>
      <c r="J24" s="70"/>
      <c r="K24" s="71" t="n">
        <v>1722</v>
      </c>
      <c r="L24" s="71"/>
      <c r="M24" s="67" t="n">
        <v>2</v>
      </c>
      <c r="N24" s="72" t="s">
        <v>49</v>
      </c>
      <c r="O24" s="72"/>
      <c r="P24" s="72"/>
      <c r="Q24" s="72"/>
      <c r="R24" s="72"/>
      <c r="S24" s="72"/>
      <c r="T24" s="72"/>
      <c r="U24" s="69" t="s">
        <v>45</v>
      </c>
      <c r="V24" s="70"/>
      <c r="W24" s="71" t="n">
        <v>2586</v>
      </c>
      <c r="X24" s="71"/>
    </row>
    <row r="25" s="30" customFormat="true" ht="21" hidden="false" customHeight="true" outlineLevel="0" collapsed="false">
      <c r="A25" s="67" t="n">
        <v>3</v>
      </c>
      <c r="B25" s="68" t="s">
        <v>37</v>
      </c>
      <c r="C25" s="68"/>
      <c r="D25" s="68"/>
      <c r="E25" s="68"/>
      <c r="F25" s="68"/>
      <c r="G25" s="68"/>
      <c r="H25" s="68"/>
      <c r="I25" s="69" t="s">
        <v>43</v>
      </c>
      <c r="J25" s="70"/>
      <c r="K25" s="71" t="n">
        <v>2595</v>
      </c>
      <c r="L25" s="71"/>
      <c r="M25" s="67" t="n">
        <v>3</v>
      </c>
      <c r="N25" s="72" t="s">
        <v>50</v>
      </c>
      <c r="O25" s="72"/>
      <c r="P25" s="72"/>
      <c r="Q25" s="72"/>
      <c r="R25" s="72"/>
      <c r="S25" s="72"/>
      <c r="T25" s="72"/>
      <c r="U25" s="69" t="s">
        <v>45</v>
      </c>
      <c r="V25" s="70"/>
      <c r="W25" s="71" t="n">
        <v>2263</v>
      </c>
      <c r="X25" s="71"/>
      <c r="AA25" s="76" t="s">
        <v>51</v>
      </c>
    </row>
    <row r="26" s="30" customFormat="true" ht="21" hidden="false" customHeight="true" outlineLevel="0" collapsed="false">
      <c r="A26" s="67" t="n">
        <v>4</v>
      </c>
      <c r="B26" s="68" t="s">
        <v>52</v>
      </c>
      <c r="C26" s="68"/>
      <c r="D26" s="68"/>
      <c r="E26" s="68"/>
      <c r="F26" s="68"/>
      <c r="G26" s="68"/>
      <c r="H26" s="68"/>
      <c r="I26" s="69" t="s">
        <v>43</v>
      </c>
      <c r="J26" s="70"/>
      <c r="K26" s="71" t="n">
        <v>2559</v>
      </c>
      <c r="L26" s="71"/>
      <c r="M26" s="67" t="n">
        <v>4</v>
      </c>
      <c r="N26" s="72" t="s">
        <v>53</v>
      </c>
      <c r="O26" s="72"/>
      <c r="P26" s="72"/>
      <c r="Q26" s="72"/>
      <c r="R26" s="72"/>
      <c r="S26" s="72"/>
      <c r="T26" s="72"/>
      <c r="U26" s="69" t="s">
        <v>45</v>
      </c>
      <c r="V26" s="70"/>
      <c r="W26" s="71" t="n">
        <v>1844</v>
      </c>
      <c r="X26" s="71"/>
      <c r="AA26" s="77" t="s">
        <v>54</v>
      </c>
      <c r="AB26" s="77"/>
      <c r="AC26" s="77"/>
      <c r="AD26" s="77"/>
      <c r="AE26" s="77"/>
      <c r="AF26" s="77"/>
      <c r="AG26" s="77"/>
      <c r="AH26" s="78" t="n">
        <f aca="false">AQ4</f>
        <v>24</v>
      </c>
      <c r="AI26" s="78"/>
      <c r="AJ26" s="79" t="s">
        <v>55</v>
      </c>
      <c r="AK26" s="80" t="n">
        <f aca="false">AS4</f>
        <v>26</v>
      </c>
      <c r="AL26" s="80"/>
      <c r="AM26" s="77" t="s">
        <v>56</v>
      </c>
      <c r="AN26" s="77"/>
      <c r="AO26" s="77"/>
      <c r="AP26" s="77"/>
      <c r="AQ26" s="77"/>
      <c r="AR26" s="77"/>
      <c r="AS26" s="77"/>
    </row>
    <row r="27" s="30" customFormat="true" ht="21" hidden="false" customHeight="true" outlineLevel="0" collapsed="false">
      <c r="A27" s="67" t="n">
        <v>5</v>
      </c>
      <c r="B27" s="68" t="s">
        <v>38</v>
      </c>
      <c r="C27" s="68"/>
      <c r="D27" s="68"/>
      <c r="E27" s="68"/>
      <c r="F27" s="68"/>
      <c r="G27" s="68"/>
      <c r="H27" s="68"/>
      <c r="I27" s="69" t="s">
        <v>43</v>
      </c>
      <c r="J27" s="70"/>
      <c r="K27" s="71" t="n">
        <v>134</v>
      </c>
      <c r="L27" s="71"/>
      <c r="M27" s="67" t="n">
        <v>5</v>
      </c>
      <c r="N27" s="72" t="s">
        <v>57</v>
      </c>
      <c r="O27" s="72"/>
      <c r="P27" s="72"/>
      <c r="Q27" s="72"/>
      <c r="R27" s="72"/>
      <c r="S27" s="72"/>
      <c r="T27" s="72"/>
      <c r="U27" s="69" t="s">
        <v>45</v>
      </c>
      <c r="V27" s="70"/>
      <c r="W27" s="71" t="n">
        <v>2506</v>
      </c>
      <c r="X27" s="71"/>
      <c r="Y27" s="81"/>
      <c r="Z27" s="81"/>
      <c r="AA27" s="77"/>
      <c r="AB27" s="77"/>
      <c r="AC27" s="77"/>
      <c r="AD27" s="77"/>
      <c r="AE27" s="77"/>
      <c r="AF27" s="77"/>
      <c r="AG27" s="77"/>
      <c r="AH27" s="78"/>
      <c r="AI27" s="78"/>
      <c r="AJ27" s="79"/>
      <c r="AK27" s="80"/>
      <c r="AL27" s="80"/>
      <c r="AM27" s="77"/>
      <c r="AN27" s="77"/>
      <c r="AO27" s="77"/>
      <c r="AP27" s="77"/>
      <c r="AQ27" s="77"/>
      <c r="AR27" s="77"/>
      <c r="AS27" s="77"/>
    </row>
    <row r="28" s="30" customFormat="true" ht="21" hidden="false" customHeight="true" outlineLevel="0" collapsed="false">
      <c r="A28" s="67" t="s">
        <v>58</v>
      </c>
      <c r="B28" s="68"/>
      <c r="C28" s="68"/>
      <c r="D28" s="68"/>
      <c r="E28" s="68"/>
      <c r="F28" s="68"/>
      <c r="G28" s="68"/>
      <c r="H28" s="68"/>
      <c r="I28" s="69" t="s">
        <v>43</v>
      </c>
      <c r="J28" s="70"/>
      <c r="K28" s="71"/>
      <c r="L28" s="71"/>
      <c r="M28" s="67" t="s">
        <v>58</v>
      </c>
      <c r="N28" s="72" t="s">
        <v>59</v>
      </c>
      <c r="O28" s="72"/>
      <c r="P28" s="72"/>
      <c r="Q28" s="72"/>
      <c r="R28" s="72"/>
      <c r="S28" s="72"/>
      <c r="T28" s="72"/>
      <c r="U28" s="69" t="s">
        <v>45</v>
      </c>
      <c r="V28" s="70"/>
      <c r="W28" s="71" t="n">
        <v>2544</v>
      </c>
      <c r="X28" s="71"/>
      <c r="Y28" s="81"/>
      <c r="Z28" s="81"/>
      <c r="AA28" s="81"/>
      <c r="AB28" s="81"/>
    </row>
    <row r="29" s="30" customFormat="true" ht="21" hidden="false" customHeight="true" outlineLevel="0" collapsed="false">
      <c r="A29" s="67" t="s">
        <v>60</v>
      </c>
      <c r="B29" s="68"/>
      <c r="C29" s="68"/>
      <c r="D29" s="68"/>
      <c r="E29" s="68"/>
      <c r="F29" s="68"/>
      <c r="G29" s="68"/>
      <c r="H29" s="68"/>
      <c r="I29" s="69" t="s">
        <v>43</v>
      </c>
      <c r="J29" s="70"/>
      <c r="K29" s="71"/>
      <c r="L29" s="71"/>
      <c r="M29" s="67" t="s">
        <v>60</v>
      </c>
      <c r="N29" s="72"/>
      <c r="O29" s="72"/>
      <c r="P29" s="72"/>
      <c r="Q29" s="72"/>
      <c r="R29" s="72"/>
      <c r="S29" s="72"/>
      <c r="T29" s="72"/>
      <c r="U29" s="69" t="s">
        <v>45</v>
      </c>
      <c r="V29" s="70"/>
      <c r="W29" s="71"/>
      <c r="X29" s="71"/>
      <c r="Y29" s="81"/>
      <c r="Z29" s="81"/>
      <c r="AA29" s="82"/>
      <c r="AB29" s="82"/>
      <c r="AC29" s="82"/>
      <c r="AD29" s="82"/>
      <c r="AE29" s="82"/>
      <c r="AF29" s="82"/>
      <c r="AG29" s="82"/>
      <c r="AM29" s="82"/>
      <c r="AN29" s="82"/>
      <c r="AO29" s="82"/>
      <c r="AP29" s="82"/>
      <c r="AQ29" s="82"/>
      <c r="AR29" s="82"/>
      <c r="AS29" s="82"/>
    </row>
    <row r="30" s="30" customFormat="true" ht="21" hidden="false" customHeight="true" outlineLevel="0" collapsed="false">
      <c r="A30" s="67" t="s">
        <v>61</v>
      </c>
      <c r="B30" s="68"/>
      <c r="C30" s="68"/>
      <c r="D30" s="68"/>
      <c r="E30" s="68"/>
      <c r="F30" s="68"/>
      <c r="G30" s="68"/>
      <c r="H30" s="68"/>
      <c r="I30" s="69" t="s">
        <v>43</v>
      </c>
      <c r="J30" s="70"/>
      <c r="K30" s="71"/>
      <c r="L30" s="71"/>
      <c r="M30" s="67" t="s">
        <v>61</v>
      </c>
      <c r="N30" s="72"/>
      <c r="O30" s="72"/>
      <c r="P30" s="72"/>
      <c r="Q30" s="72"/>
      <c r="R30" s="72"/>
      <c r="S30" s="72"/>
      <c r="T30" s="72"/>
      <c r="U30" s="69" t="s">
        <v>45</v>
      </c>
      <c r="V30" s="70"/>
      <c r="W30" s="71"/>
      <c r="X30" s="71"/>
      <c r="Y30" s="81"/>
      <c r="Z30" s="81"/>
      <c r="AA30" s="83" t="s">
        <v>62</v>
      </c>
      <c r="AB30" s="83"/>
      <c r="AC30" s="83"/>
      <c r="AD30" s="83"/>
      <c r="AE30" s="83"/>
      <c r="AF30" s="83"/>
      <c r="AG30" s="83"/>
      <c r="AM30" s="83" t="s">
        <v>63</v>
      </c>
      <c r="AN30" s="83"/>
      <c r="AO30" s="83"/>
      <c r="AP30" s="83"/>
      <c r="AQ30" s="83"/>
      <c r="AR30" s="83"/>
      <c r="AS30" s="83"/>
    </row>
    <row r="31" s="30" customFormat="true" ht="21" hidden="false" customHeight="true" outlineLevel="0" collapsed="false">
      <c r="A31" s="67" t="s">
        <v>64</v>
      </c>
      <c r="B31" s="68"/>
      <c r="C31" s="68"/>
      <c r="D31" s="68"/>
      <c r="E31" s="68"/>
      <c r="F31" s="68"/>
      <c r="G31" s="68"/>
      <c r="H31" s="68"/>
      <c r="I31" s="69" t="s">
        <v>43</v>
      </c>
      <c r="J31" s="70"/>
      <c r="K31" s="71"/>
      <c r="L31" s="71"/>
      <c r="M31" s="67" t="s">
        <v>64</v>
      </c>
      <c r="N31" s="72"/>
      <c r="O31" s="72"/>
      <c r="P31" s="72"/>
      <c r="Q31" s="72"/>
      <c r="R31" s="72"/>
      <c r="S31" s="72"/>
      <c r="T31" s="72"/>
      <c r="U31" s="69" t="s">
        <v>45</v>
      </c>
      <c r="V31" s="70"/>
      <c r="W31" s="71"/>
      <c r="X31" s="71"/>
      <c r="Y31" s="81"/>
      <c r="Z31" s="81"/>
      <c r="AA31" s="81"/>
      <c r="AB31" s="81"/>
      <c r="AG31" s="82"/>
      <c r="AH31" s="82"/>
      <c r="AI31" s="82"/>
      <c r="AJ31" s="82"/>
      <c r="AK31" s="82"/>
      <c r="AL31" s="82"/>
      <c r="AM31" s="82"/>
      <c r="AN31" s="82"/>
    </row>
    <row r="32" s="30" customFormat="true" ht="21" hidden="false" customHeight="true" outlineLevel="0" collapsed="false">
      <c r="A32" s="67" t="s">
        <v>65</v>
      </c>
      <c r="B32" s="68"/>
      <c r="C32" s="68"/>
      <c r="D32" s="68"/>
      <c r="E32" s="68"/>
      <c r="F32" s="68"/>
      <c r="G32" s="68"/>
      <c r="H32" s="68"/>
      <c r="I32" s="69" t="s">
        <v>43</v>
      </c>
      <c r="J32" s="70"/>
      <c r="K32" s="71"/>
      <c r="L32" s="71"/>
      <c r="M32" s="67" t="s">
        <v>65</v>
      </c>
      <c r="N32" s="72"/>
      <c r="O32" s="72"/>
      <c r="P32" s="72"/>
      <c r="Q32" s="72"/>
      <c r="R32" s="72"/>
      <c r="S32" s="72"/>
      <c r="T32" s="72"/>
      <c r="U32" s="69" t="s">
        <v>45</v>
      </c>
      <c r="V32" s="70"/>
      <c r="W32" s="71"/>
      <c r="X32" s="71"/>
      <c r="Y32" s="81"/>
      <c r="Z32" s="81"/>
      <c r="AA32" s="81"/>
      <c r="AB32" s="81"/>
      <c r="AG32" s="83" t="s">
        <v>66</v>
      </c>
      <c r="AH32" s="83"/>
      <c r="AI32" s="83"/>
      <c r="AJ32" s="83"/>
      <c r="AK32" s="83"/>
      <c r="AL32" s="83"/>
      <c r="AM32" s="83"/>
      <c r="AN32" s="83"/>
    </row>
    <row r="33" s="30" customFormat="true" ht="21" hidden="false" customHeight="true" outlineLevel="1" collapsed="false">
      <c r="A33" s="67" t="s">
        <v>67</v>
      </c>
      <c r="B33" s="68"/>
      <c r="C33" s="68"/>
      <c r="D33" s="68"/>
      <c r="E33" s="68"/>
      <c r="F33" s="68"/>
      <c r="G33" s="68"/>
      <c r="H33" s="68"/>
      <c r="I33" s="69" t="s">
        <v>43</v>
      </c>
      <c r="J33" s="70"/>
      <c r="K33" s="71"/>
      <c r="L33" s="71"/>
      <c r="M33" s="67" t="s">
        <v>67</v>
      </c>
      <c r="N33" s="72"/>
      <c r="O33" s="72"/>
      <c r="P33" s="72"/>
      <c r="Q33" s="72"/>
      <c r="R33" s="72"/>
      <c r="S33" s="72"/>
      <c r="T33" s="72"/>
      <c r="U33" s="69" t="s">
        <v>45</v>
      </c>
      <c r="V33" s="70"/>
      <c r="W33" s="71"/>
      <c r="X33" s="71"/>
      <c r="Y33" s="81"/>
      <c r="Z33" s="81"/>
      <c r="AA33" s="81"/>
      <c r="AB33" s="81"/>
      <c r="AG33" s="84"/>
    </row>
    <row r="34" s="30" customFormat="true" ht="21" hidden="false" customHeight="true" outlineLevel="1" collapsed="false">
      <c r="A34" s="67" t="s">
        <v>68</v>
      </c>
      <c r="B34" s="68"/>
      <c r="C34" s="68"/>
      <c r="D34" s="68"/>
      <c r="E34" s="68"/>
      <c r="F34" s="68"/>
      <c r="G34" s="68"/>
      <c r="H34" s="68"/>
      <c r="I34" s="69" t="s">
        <v>43</v>
      </c>
      <c r="J34" s="70"/>
      <c r="K34" s="71"/>
      <c r="L34" s="71"/>
      <c r="M34" s="67" t="s">
        <v>68</v>
      </c>
      <c r="N34" s="72"/>
      <c r="O34" s="72"/>
      <c r="P34" s="72"/>
      <c r="Q34" s="72"/>
      <c r="R34" s="72"/>
      <c r="S34" s="72"/>
      <c r="T34" s="72"/>
      <c r="U34" s="69" t="s">
        <v>45</v>
      </c>
      <c r="V34" s="70"/>
      <c r="W34" s="71"/>
      <c r="X34" s="71"/>
      <c r="Y34" s="81"/>
      <c r="Z34" s="81"/>
      <c r="AA34" s="81"/>
      <c r="AB34" s="81"/>
      <c r="AG34" s="84"/>
    </row>
    <row r="35" s="30" customFormat="true" ht="21" hidden="false" customHeight="true" outlineLevel="1" collapsed="false">
      <c r="A35" s="67" t="s">
        <v>69</v>
      </c>
      <c r="B35" s="68"/>
      <c r="C35" s="68"/>
      <c r="D35" s="68"/>
      <c r="E35" s="68"/>
      <c r="F35" s="68"/>
      <c r="G35" s="68"/>
      <c r="H35" s="68"/>
      <c r="I35" s="69" t="s">
        <v>43</v>
      </c>
      <c r="J35" s="70"/>
      <c r="K35" s="85"/>
      <c r="L35" s="71"/>
      <c r="M35" s="67" t="s">
        <v>69</v>
      </c>
      <c r="N35" s="72"/>
      <c r="O35" s="72"/>
      <c r="P35" s="72"/>
      <c r="Q35" s="72"/>
      <c r="R35" s="72"/>
      <c r="S35" s="72"/>
      <c r="T35" s="72"/>
      <c r="U35" s="69" t="s">
        <v>45</v>
      </c>
      <c r="V35" s="70"/>
      <c r="W35" s="71"/>
      <c r="X35" s="71"/>
      <c r="Y35" s="81"/>
      <c r="Z35" s="81"/>
      <c r="AA35" s="81"/>
      <c r="AB35" s="81"/>
      <c r="AG35" s="84"/>
    </row>
    <row r="36" s="30" customFormat="true" ht="21" hidden="false" customHeight="true" outlineLevel="1" collapsed="false">
      <c r="A36" s="67" t="s">
        <v>70</v>
      </c>
      <c r="B36" s="68"/>
      <c r="C36" s="68"/>
      <c r="D36" s="68"/>
      <c r="E36" s="68"/>
      <c r="F36" s="68"/>
      <c r="G36" s="68"/>
      <c r="H36" s="68"/>
      <c r="I36" s="69" t="s">
        <v>43</v>
      </c>
      <c r="J36" s="70"/>
      <c r="K36" s="71"/>
      <c r="L36" s="71"/>
      <c r="M36" s="67" t="s">
        <v>70</v>
      </c>
      <c r="N36" s="72"/>
      <c r="O36" s="72"/>
      <c r="P36" s="72"/>
      <c r="Q36" s="72"/>
      <c r="R36" s="72"/>
      <c r="S36" s="72"/>
      <c r="T36" s="72"/>
      <c r="U36" s="69" t="s">
        <v>45</v>
      </c>
      <c r="V36" s="70"/>
      <c r="W36" s="71"/>
      <c r="X36" s="71"/>
      <c r="Y36" s="81"/>
      <c r="Z36" s="81"/>
      <c r="AA36" s="81"/>
      <c r="AB36" s="81"/>
      <c r="AG36" s="84"/>
    </row>
    <row r="37" s="30" customFormat="true" ht="21" hidden="false" customHeight="true" outlineLevel="1" collapsed="false">
      <c r="A37" s="67" t="s">
        <v>71</v>
      </c>
      <c r="B37" s="68"/>
      <c r="C37" s="68"/>
      <c r="D37" s="68"/>
      <c r="E37" s="68"/>
      <c r="F37" s="68"/>
      <c r="G37" s="68"/>
      <c r="H37" s="68"/>
      <c r="I37" s="69" t="s">
        <v>43</v>
      </c>
      <c r="J37" s="70"/>
      <c r="K37" s="71"/>
      <c r="L37" s="71"/>
      <c r="M37" s="67" t="s">
        <v>71</v>
      </c>
      <c r="N37" s="72"/>
      <c r="O37" s="72"/>
      <c r="P37" s="72"/>
      <c r="Q37" s="72"/>
      <c r="R37" s="72"/>
      <c r="S37" s="72"/>
      <c r="T37" s="72"/>
      <c r="U37" s="69" t="s">
        <v>45</v>
      </c>
      <c r="V37" s="70"/>
      <c r="W37" s="71"/>
      <c r="X37" s="71"/>
      <c r="Y37" s="81"/>
      <c r="Z37" s="81"/>
      <c r="AA37" s="81"/>
      <c r="AB37" s="81"/>
      <c r="AG37" s="84"/>
    </row>
    <row r="38" s="30" customFormat="true" ht="21" hidden="false" customHeight="true" outlineLevel="1" collapsed="false">
      <c r="A38" s="67" t="s">
        <v>72</v>
      </c>
      <c r="B38" s="68"/>
      <c r="C38" s="68"/>
      <c r="D38" s="68"/>
      <c r="E38" s="68"/>
      <c r="F38" s="68"/>
      <c r="G38" s="68"/>
      <c r="H38" s="68"/>
      <c r="I38" s="69" t="s">
        <v>43</v>
      </c>
      <c r="J38" s="70"/>
      <c r="K38" s="71"/>
      <c r="L38" s="71"/>
      <c r="M38" s="67" t="s">
        <v>72</v>
      </c>
      <c r="N38" s="72"/>
      <c r="O38" s="72"/>
      <c r="P38" s="72"/>
      <c r="Q38" s="72"/>
      <c r="R38" s="72"/>
      <c r="S38" s="72"/>
      <c r="T38" s="72"/>
      <c r="U38" s="69" t="s">
        <v>45</v>
      </c>
      <c r="V38" s="70"/>
      <c r="W38" s="71"/>
      <c r="X38" s="71"/>
      <c r="Y38" s="81"/>
      <c r="Z38" s="81"/>
      <c r="AA38" s="81"/>
      <c r="AB38" s="81"/>
      <c r="AG38" s="84"/>
    </row>
    <row r="39" s="30" customFormat="true" ht="21" hidden="false" customHeight="true" outlineLevel="1" collapsed="false">
      <c r="A39" s="67" t="s">
        <v>73</v>
      </c>
      <c r="B39" s="68"/>
      <c r="C39" s="68"/>
      <c r="D39" s="68"/>
      <c r="E39" s="68"/>
      <c r="F39" s="68"/>
      <c r="G39" s="68"/>
      <c r="H39" s="68"/>
      <c r="I39" s="69" t="s">
        <v>43</v>
      </c>
      <c r="J39" s="70"/>
      <c r="K39" s="71"/>
      <c r="L39" s="71"/>
      <c r="M39" s="67" t="s">
        <v>73</v>
      </c>
      <c r="N39" s="72"/>
      <c r="O39" s="72"/>
      <c r="P39" s="72"/>
      <c r="Q39" s="72"/>
      <c r="R39" s="72"/>
      <c r="S39" s="72"/>
      <c r="T39" s="72"/>
      <c r="U39" s="69" t="s">
        <v>45</v>
      </c>
      <c r="V39" s="70"/>
      <c r="W39" s="71"/>
      <c r="X39" s="71"/>
      <c r="Y39" s="81"/>
      <c r="Z39" s="81"/>
      <c r="AA39" s="81"/>
      <c r="AB39" s="81"/>
      <c r="AG39" s="84"/>
    </row>
    <row r="40" s="30" customFormat="true" ht="21" hidden="false" customHeight="true" outlineLevel="1" collapsed="false">
      <c r="A40" s="67" t="s">
        <v>74</v>
      </c>
      <c r="B40" s="68"/>
      <c r="C40" s="68"/>
      <c r="D40" s="68"/>
      <c r="E40" s="68"/>
      <c r="F40" s="68"/>
      <c r="G40" s="68"/>
      <c r="H40" s="68"/>
      <c r="I40" s="69" t="s">
        <v>43</v>
      </c>
      <c r="J40" s="70"/>
      <c r="K40" s="71"/>
      <c r="L40" s="71"/>
      <c r="M40" s="67" t="s">
        <v>74</v>
      </c>
      <c r="N40" s="72"/>
      <c r="O40" s="72"/>
      <c r="P40" s="72"/>
      <c r="Q40" s="72"/>
      <c r="R40" s="72"/>
      <c r="S40" s="72"/>
      <c r="T40" s="72"/>
      <c r="U40" s="69" t="s">
        <v>45</v>
      </c>
      <c r="V40" s="70"/>
      <c r="W40" s="71"/>
      <c r="X40" s="71"/>
      <c r="Y40" s="81"/>
      <c r="Z40" s="81"/>
      <c r="AA40" s="81"/>
      <c r="AB40" s="81"/>
      <c r="AG40" s="84"/>
    </row>
    <row r="41" s="30" customFormat="true" ht="21" hidden="false" customHeight="true" outlineLevel="1" collapsed="false">
      <c r="A41" s="67" t="s">
        <v>75</v>
      </c>
      <c r="B41" s="68"/>
      <c r="C41" s="68"/>
      <c r="D41" s="68"/>
      <c r="E41" s="68"/>
      <c r="F41" s="68"/>
      <c r="G41" s="68"/>
      <c r="H41" s="68"/>
      <c r="I41" s="69" t="s">
        <v>43</v>
      </c>
      <c r="J41" s="70"/>
      <c r="K41" s="71"/>
      <c r="L41" s="71"/>
      <c r="M41" s="67" t="s">
        <v>75</v>
      </c>
      <c r="N41" s="72"/>
      <c r="O41" s="72"/>
      <c r="P41" s="72"/>
      <c r="Q41" s="72"/>
      <c r="R41" s="72"/>
      <c r="S41" s="72"/>
      <c r="T41" s="72"/>
      <c r="U41" s="69" t="s">
        <v>45</v>
      </c>
      <c r="V41" s="70"/>
      <c r="W41" s="71"/>
      <c r="X41" s="71"/>
      <c r="Y41" s="81"/>
      <c r="Z41" s="81"/>
      <c r="AA41" s="81"/>
      <c r="AB41" s="81"/>
      <c r="AG41" s="84"/>
    </row>
    <row r="42" s="30" customFormat="true" ht="21" hidden="false" customHeight="true" outlineLevel="1" collapsed="false">
      <c r="A42" s="67" t="s">
        <v>76</v>
      </c>
      <c r="B42" s="68"/>
      <c r="C42" s="68"/>
      <c r="D42" s="68"/>
      <c r="E42" s="68"/>
      <c r="F42" s="68"/>
      <c r="G42" s="68"/>
      <c r="H42" s="68"/>
      <c r="I42" s="69" t="s">
        <v>43</v>
      </c>
      <c r="J42" s="70"/>
      <c r="K42" s="71"/>
      <c r="L42" s="71"/>
      <c r="M42" s="67" t="s">
        <v>76</v>
      </c>
      <c r="N42" s="72"/>
      <c r="O42" s="72"/>
      <c r="P42" s="72"/>
      <c r="Q42" s="72"/>
      <c r="R42" s="72"/>
      <c r="S42" s="72"/>
      <c r="T42" s="72"/>
      <c r="U42" s="69" t="s">
        <v>45</v>
      </c>
      <c r="V42" s="70"/>
      <c r="W42" s="71"/>
      <c r="X42" s="71"/>
      <c r="Y42" s="81"/>
      <c r="Z42" s="81"/>
      <c r="AA42" s="81"/>
      <c r="AB42" s="81"/>
      <c r="AG42" s="84"/>
    </row>
  </sheetData>
  <sheetProtection sheet="true" selectLockedCells="true"/>
  <mergeCells count="130">
    <mergeCell ref="AM1:AO1"/>
    <mergeCell ref="AQ1:AS1"/>
    <mergeCell ref="AM2:AO2"/>
    <mergeCell ref="AQ2:AS2"/>
    <mergeCell ref="AU2:BD2"/>
    <mergeCell ref="BF2:BO2"/>
    <mergeCell ref="BQ2:BZ2"/>
    <mergeCell ref="CB2:CK2"/>
    <mergeCell ref="CM2:CV2"/>
    <mergeCell ref="G4:G5"/>
    <mergeCell ref="H4:H5"/>
    <mergeCell ref="I4:I5"/>
    <mergeCell ref="P4:P5"/>
    <mergeCell ref="Q4:Q5"/>
    <mergeCell ref="R4:R5"/>
    <mergeCell ref="Y4:Y5"/>
    <mergeCell ref="Z4:Z5"/>
    <mergeCell ref="AA4:AA5"/>
    <mergeCell ref="AH4:AH5"/>
    <mergeCell ref="AI4:AI5"/>
    <mergeCell ref="AJ4:AJ5"/>
    <mergeCell ref="AQ4:AQ5"/>
    <mergeCell ref="AR4:AR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B5:AB6"/>
    <mergeCell ref="AC5:AC6"/>
    <mergeCell ref="AD5:AD6"/>
    <mergeCell ref="AK5:AK6"/>
    <mergeCell ref="AL5:AL6"/>
    <mergeCell ref="AM5:AM6"/>
    <mergeCell ref="A22:L22"/>
    <mergeCell ref="M22:X22"/>
    <mergeCell ref="AE22:AT22"/>
    <mergeCell ref="B23:H23"/>
    <mergeCell ref="K23:L23"/>
    <mergeCell ref="N23:T23"/>
    <mergeCell ref="W23:X23"/>
    <mergeCell ref="AG23:AS23"/>
    <mergeCell ref="B24:H24"/>
    <mergeCell ref="K24:L24"/>
    <mergeCell ref="N24:T24"/>
    <mergeCell ref="W24:X24"/>
    <mergeCell ref="B25:H25"/>
    <mergeCell ref="K25:L25"/>
    <mergeCell ref="N25:T25"/>
    <mergeCell ref="W25:X25"/>
    <mergeCell ref="B26:H26"/>
    <mergeCell ref="K26:L26"/>
    <mergeCell ref="N26:T26"/>
    <mergeCell ref="W26:X26"/>
    <mergeCell ref="AA26:AG27"/>
    <mergeCell ref="AH26:AI27"/>
    <mergeCell ref="AJ26:AJ27"/>
    <mergeCell ref="AK26:AL27"/>
    <mergeCell ref="AM26:AS27"/>
    <mergeCell ref="B27:H27"/>
    <mergeCell ref="K27:L27"/>
    <mergeCell ref="N27:T27"/>
    <mergeCell ref="W27:X27"/>
    <mergeCell ref="B28:H28"/>
    <mergeCell ref="K28:L28"/>
    <mergeCell ref="N28:T28"/>
    <mergeCell ref="W28:X28"/>
    <mergeCell ref="B29:H29"/>
    <mergeCell ref="K29:L29"/>
    <mergeCell ref="N29:T29"/>
    <mergeCell ref="W29:X29"/>
    <mergeCell ref="B30:H30"/>
    <mergeCell ref="K30:L30"/>
    <mergeCell ref="N30:T30"/>
    <mergeCell ref="W30:X30"/>
    <mergeCell ref="AA30:AG30"/>
    <mergeCell ref="AM30:AS30"/>
    <mergeCell ref="B31:H31"/>
    <mergeCell ref="K31:L31"/>
    <mergeCell ref="N31:T31"/>
    <mergeCell ref="W31:X31"/>
    <mergeCell ref="B32:H32"/>
    <mergeCell ref="K32:L32"/>
    <mergeCell ref="N32:T32"/>
    <mergeCell ref="W32:X32"/>
    <mergeCell ref="AG32:AN32"/>
    <mergeCell ref="B33:H33"/>
    <mergeCell ref="K33:L33"/>
    <mergeCell ref="N33:T33"/>
    <mergeCell ref="W33:X33"/>
    <mergeCell ref="B34:H34"/>
    <mergeCell ref="K34:L34"/>
    <mergeCell ref="N34:T34"/>
    <mergeCell ref="W34:X34"/>
    <mergeCell ref="B35:H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B38:H38"/>
    <mergeCell ref="K38:L38"/>
    <mergeCell ref="N38:T38"/>
    <mergeCell ref="W38:X38"/>
    <mergeCell ref="B39:H39"/>
    <mergeCell ref="K39:L39"/>
    <mergeCell ref="N39:T39"/>
    <mergeCell ref="W39:X39"/>
    <mergeCell ref="B40:H40"/>
    <mergeCell ref="K40:L40"/>
    <mergeCell ref="N40:T40"/>
    <mergeCell ref="W40:X40"/>
    <mergeCell ref="B41:H41"/>
    <mergeCell ref="K41:L41"/>
    <mergeCell ref="N41:T41"/>
    <mergeCell ref="W41:X41"/>
    <mergeCell ref="B42:H42"/>
    <mergeCell ref="K42:L42"/>
    <mergeCell ref="N42:T42"/>
    <mergeCell ref="W42:X42"/>
  </mergeCells>
  <dataValidations count="3">
    <dataValidation allowBlank="true" error="Digite uma das opções a seguir:&#10;A1, A2, B, C, M, J" errorStyle="stop" errorTitle="FPFM - Súmula" operator="between" showDropDown="false" showErrorMessage="true" showInputMessage="true" sqref="AM1:AO1" type="list">
      <formula1>"A1,A2,B,C,M,J"</formula1>
      <formula2>0</formula2>
    </dataValidation>
    <dataValidation allowBlank="true" error="Nome digitado incorretamente. Digite o nome exatamente como foi cadastrado na lista de jogadores da equipe, ou selecione a partir da lista." errorStyle="stop" errorTitle="FPFM-Sumula Eletrônica" operator="between" showDropDown="false" showErrorMessage="true" showInputMessage="true" sqref="J9 S9 AB9 AK9 J12 S12 AB12 AK12 J15 S15 AB15 AK15 J18 S18 AB18 AK18 J21 S21 AB21 AK21" type="list">
      <formula1>LS_EQUIPE1</formula1>
      <formula2>0</formula2>
    </dataValidation>
    <dataValidation allowBlank="true" error="Nome digitado incorretamente. Digite o nome exatamente como foi cadastrado na lista de jogadores da equipe, ou selecione a partir da lista." errorStyle="stop" errorTitle="FPFM-Sumula Eletrônica" operator="between" showDropDown="false" showErrorMessage="true" showInputMessage="true" sqref="R9 AA9 AJ9 AS9 R12 AA12 AJ12 AS12 R15 AA15 AJ15 AS15 R18 AA18 AJ18 AS18 R21 AA21 AJ21 AS21" type="list">
      <formula1>LS_EQUIPE2</formula1>
      <formula2>0</formula2>
    </dataValidation>
  </dataValidations>
  <printOptions headings="false" gridLines="false" gridLinesSet="true" horizontalCentered="true" verticalCentered="false"/>
  <pageMargins left="0.118055555555556" right="0.118055555555556" top="0.157638888888889" bottom="0.1576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50"/>
  <sheetViews>
    <sheetView showFormulas="false" showGridLines="false" showRowColHeaders="fals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B8" activeCellId="0" sqref="B8"/>
    </sheetView>
  </sheetViews>
  <sheetFormatPr defaultColWidth="7.66796875" defaultRowHeight="12.75" customHeight="true" zeroHeight="false" outlineLevelRow="1" outlineLevelCol="1"/>
  <cols>
    <col collapsed="false" customWidth="true" hidden="false" outlineLevel="0" max="1" min="1" style="86" width="6.72"/>
    <col collapsed="false" customWidth="false" hidden="false" outlineLevel="0" max="2" min="2" style="87" width="7.67"/>
    <col collapsed="false" customWidth="true" hidden="false" outlineLevel="0" max="3" min="3" style="86" width="18.69"/>
    <col collapsed="false" customWidth="true" hidden="false" outlineLevel="0" max="12" min="4" style="86" width="6.72"/>
    <col collapsed="false" customWidth="false" hidden="false" outlineLevel="0" max="13" min="13" style="86" width="7.67"/>
    <col collapsed="false" customWidth="true" hidden="true" outlineLevel="1" max="14" min="14" style="86" width="18.83"/>
    <col collapsed="false" customWidth="false" hidden="false" outlineLevel="0" max="16384" min="15" style="86" width="7.67"/>
  </cols>
  <sheetData>
    <row r="1" customFormat="false" ht="23.85" hidden="false" customHeight="false" outlineLevel="0" collapsed="false">
      <c r="C1" s="88" t="s">
        <v>77</v>
      </c>
      <c r="D1" s="89"/>
      <c r="E1" s="89"/>
      <c r="F1" s="89"/>
      <c r="G1" s="89"/>
      <c r="H1" s="89"/>
      <c r="I1" s="89"/>
      <c r="J1" s="89"/>
      <c r="K1" s="89"/>
      <c r="L1" s="89"/>
    </row>
    <row r="2" customFormat="false" ht="6" hidden="false" customHeight="true" outlineLevel="0" collapsed="false">
      <c r="C2" s="89"/>
      <c r="D2" s="89"/>
      <c r="E2" s="89"/>
      <c r="F2" s="89"/>
      <c r="G2" s="89"/>
      <c r="H2" s="89"/>
      <c r="I2" s="89"/>
      <c r="J2" s="89"/>
      <c r="K2" s="89"/>
      <c r="L2" s="89"/>
    </row>
    <row r="3" customFormat="false" ht="18" hidden="false" customHeight="true" outlineLevel="0" collapsed="false">
      <c r="C3" s="89" t="s">
        <v>78</v>
      </c>
      <c r="D3" s="90" t="str">
        <f aca="false">Súmula!AA26</f>
        <v>CEPE 2004</v>
      </c>
      <c r="E3" s="91"/>
      <c r="F3" s="91"/>
      <c r="G3" s="92" t="n">
        <f aca="false">Súmula!AH26</f>
        <v>24</v>
      </c>
      <c r="H3" s="93" t="s">
        <v>55</v>
      </c>
      <c r="I3" s="94" t="n">
        <f aca="false">Súmula!AK26</f>
        <v>26</v>
      </c>
      <c r="J3" s="95"/>
      <c r="K3" s="95"/>
      <c r="L3" s="96" t="str">
        <f aca="false">Súmula!AM26</f>
        <v>DALMÁCIA</v>
      </c>
    </row>
    <row r="4" customFormat="false" ht="6" hidden="false" customHeight="true" outlineLevel="0" collapsed="false">
      <c r="C4" s="89"/>
      <c r="D4" s="97"/>
      <c r="E4" s="97"/>
      <c r="F4" s="97"/>
      <c r="G4" s="97"/>
      <c r="H4" s="98"/>
      <c r="I4" s="98"/>
      <c r="J4" s="98"/>
      <c r="K4" s="98"/>
      <c r="L4" s="97"/>
    </row>
    <row r="5" customFormat="false" ht="18" hidden="false" customHeight="true" outlineLevel="0" collapsed="false">
      <c r="C5" s="89" t="s">
        <v>79</v>
      </c>
      <c r="D5" s="99" t="str">
        <f aca="false">Súmula!AG23</f>
        <v>16 DE AGOSTO DE 2025</v>
      </c>
      <c r="E5" s="99"/>
      <c r="F5" s="99"/>
      <c r="G5" s="97"/>
      <c r="H5" s="98"/>
      <c r="I5" s="98"/>
      <c r="J5" s="98"/>
      <c r="K5" s="100" t="s">
        <v>80</v>
      </c>
      <c r="L5" s="101" t="str">
        <f aca="false">IF(Súmula!AM1="","",Súmula!AM1)</f>
        <v>M</v>
      </c>
    </row>
    <row r="6" customFormat="false" ht="6" hidden="false" customHeight="true" outlineLevel="0" collapsed="false"/>
    <row r="7" customFormat="false" ht="18" hidden="false" customHeight="true" outlineLevel="0" collapsed="false">
      <c r="A7" s="102" t="s">
        <v>81</v>
      </c>
      <c r="B7" s="103" t="s">
        <v>82</v>
      </c>
      <c r="C7" s="102" t="s">
        <v>83</v>
      </c>
      <c r="D7" s="102" t="s">
        <v>84</v>
      </c>
      <c r="E7" s="102" t="s">
        <v>85</v>
      </c>
      <c r="F7" s="102" t="s">
        <v>86</v>
      </c>
      <c r="G7" s="102" t="s">
        <v>87</v>
      </c>
      <c r="H7" s="102" t="s">
        <v>88</v>
      </c>
      <c r="I7" s="102" t="s">
        <v>89</v>
      </c>
      <c r="J7" s="102" t="s">
        <v>90</v>
      </c>
      <c r="K7" s="102" t="s">
        <v>91</v>
      </c>
      <c r="L7" s="102" t="s">
        <v>92</v>
      </c>
      <c r="N7" s="102" t="s">
        <v>93</v>
      </c>
    </row>
    <row r="8" customFormat="false" ht="18.95" hidden="false" customHeight="true" outlineLevel="0" collapsed="false">
      <c r="A8" s="104" t="n">
        <f aca="false">Súmula!A23</f>
        <v>1</v>
      </c>
      <c r="B8" s="105" t="n">
        <f aca="false">IF(C8="","",Súmula!K23)</f>
        <v>1532</v>
      </c>
      <c r="C8" s="106" t="str">
        <f aca="false">IF(Súmula!B23="","",Súmula!B23)</f>
        <v>BASÍLIO</v>
      </c>
      <c r="D8" s="104" t="n">
        <f aca="false">IF(C8="","",SUM(F8:H8))</f>
        <v>5</v>
      </c>
      <c r="E8" s="107" t="n">
        <f aca="false">IF(C8="","",(F8*2)+G8)</f>
        <v>7</v>
      </c>
      <c r="F8" s="104" t="n">
        <f aca="false">IF(C8="","",(SUMIF(Súmula!$A:$A,Resumo!$C8,Súmula!AU:AU)+SUMIF(Súmula!$J:$J,Resumo!$C8,Súmula!BF:BF)+SUMIF(Súmula!$S:$S,Resumo!$C8,Súmula!BQ:BQ)+SUMIF(Súmula!$AB:$AB,Resumo!$C8,Súmula!CB:CB)+SUMIF(Súmula!$AK:$AK,Resumo!$C8,Súmula!CM:CM)))</f>
        <v>3</v>
      </c>
      <c r="G8" s="104" t="n">
        <f aca="false"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104" t="n">
        <f aca="false">IF(C8="","",(SUMIF(Súmula!$A:$A,Resumo!$C8,Súmula!AW:AW)+SUMIF(Súmula!$J:$J,Resumo!$C8,Súmula!BH:BH)+SUMIF(Súmula!$S:$S,Resumo!$C8,Súmula!BS:BS)+SUMIF(Súmula!$AB:$AB,Resumo!$C8,Súmula!CD:CD)+SUMIF(Súmula!$AK:$AK,Resumo!$C8,Súmula!CO:CO)))</f>
        <v>1</v>
      </c>
      <c r="I8" s="104" t="n">
        <f aca="false">IF(C8="","",(SUMIF(Súmula!$A:$A,Resumo!$C8,Súmula!AX:AX)+SUMIF(Súmula!$J:$J,Resumo!$C8,Súmula!BI:BI)+SUMIF(Súmula!$S:$S,Resumo!$C8,Súmula!BT:BT)+SUMIF(Súmula!$AB:$AB,Resumo!$C8,Súmula!CE:CE)+SUMIF(Súmula!$AK:$AK,Resumo!$C8,Súmula!CP:CP)))</f>
        <v>21</v>
      </c>
      <c r="J8" s="104" t="n">
        <f aca="false">IF(C8="","",(SUMIF(Súmula!$A:$A,Resumo!$C8,Súmula!AY:AY)+SUMIF(Súmula!$J:$J,Resumo!$C8,Súmula!BJ:BJ)+SUMIF(Súmula!$S:$S,Resumo!$C8,Súmula!BU:BU)+SUMIF(Súmula!$AB:$AB,Resumo!$C8,Súmula!CF:CF)+SUMIF(Súmula!$AK:$AK,Resumo!$C8,Súmula!CQ:CQ)))</f>
        <v>15</v>
      </c>
      <c r="K8" s="104" t="n">
        <f aca="false">IF(C8="","",I8-J8)</f>
        <v>6</v>
      </c>
      <c r="L8" s="104"/>
      <c r="N8" s="104" t="str">
        <f aca="false">IF(N9="",IF(C8="","",PROPER(C8)&amp;" "&amp;E8&amp;"/"&amp;D8*2),IF(C8="","",PROPER(C8)&amp;" "&amp;E8&amp;"/"&amp;D8*2&amp;","))</f>
        <v>Basílio 7/10,</v>
      </c>
    </row>
    <row r="9" customFormat="false" ht="18.95" hidden="false" customHeight="true" outlineLevel="0" collapsed="false">
      <c r="A9" s="104" t="n">
        <f aca="false">Súmula!A24</f>
        <v>2</v>
      </c>
      <c r="B9" s="105" t="n">
        <f aca="false">IF(C9="","",Súmula!K24)</f>
        <v>1722</v>
      </c>
      <c r="C9" s="106" t="str">
        <f aca="false">IF(Súmula!B24="","",Súmula!B24)</f>
        <v>WALNIR</v>
      </c>
      <c r="D9" s="104" t="n">
        <f aca="false">IF(C9="","",SUM(F9:H9))</f>
        <v>5</v>
      </c>
      <c r="E9" s="107" t="n">
        <f aca="false">IF(C9="","",(F9*2)+G9)</f>
        <v>6</v>
      </c>
      <c r="F9" s="104" t="n">
        <f aca="false">IF(C9="","",(SUMIF(Súmula!$A:$A,Resumo!$C9,Súmula!AU:AU)+SUMIF(Súmula!$J:$J,Resumo!$C9,Súmula!BF:BF)+SUMIF(Súmula!$S:$S,Resumo!$C9,Súmula!BQ:BQ)+SUMIF(Súmula!$AB:$AB,Resumo!$C9,Súmula!CB:CB)+SUMIF(Súmula!$AK:$AK,Resumo!$C9,Súmula!CM:CM)))</f>
        <v>3</v>
      </c>
      <c r="G9" s="104" t="n">
        <f aca="false"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104" t="n">
        <f aca="false">IF(C9="","",(SUMIF(Súmula!$A:$A,Resumo!$C9,Súmula!AW:AW)+SUMIF(Súmula!$J:$J,Resumo!$C9,Súmula!BH:BH)+SUMIF(Súmula!$S:$S,Resumo!$C9,Súmula!BS:BS)+SUMIF(Súmula!$AB:$AB,Resumo!$C9,Súmula!CD:CD)+SUMIF(Súmula!$AK:$AK,Resumo!$C9,Súmula!CO:CO)))</f>
        <v>2</v>
      </c>
      <c r="I9" s="104" t="n">
        <f aca="false">IF(C9="","",(SUMIF(Súmula!$A:$A,Resumo!$C9,Súmula!AX:AX)+SUMIF(Súmula!$J:$J,Resumo!$C9,Súmula!BI:BI)+SUMIF(Súmula!$S:$S,Resumo!$C9,Súmula!BT:BT)+SUMIF(Súmula!$AB:$AB,Resumo!$C9,Súmula!CE:CE)+SUMIF(Súmula!$AK:$AK,Resumo!$C9,Súmula!CP:CP)))</f>
        <v>24</v>
      </c>
      <c r="J9" s="104" t="n">
        <f aca="false">IF(C9="","",(SUMIF(Súmula!$A:$A,Resumo!$C9,Súmula!AY:AY)+SUMIF(Súmula!$J:$J,Resumo!$C9,Súmula!BJ:BJ)+SUMIF(Súmula!$S:$S,Resumo!$C9,Súmula!BU:BU)+SUMIF(Súmula!$AB:$AB,Resumo!$C9,Súmula!CF:CF)+SUMIF(Súmula!$AK:$AK,Resumo!$C9,Súmula!CQ:CQ)))</f>
        <v>17</v>
      </c>
      <c r="K9" s="104" t="n">
        <f aca="false">IF(C9="","",I9-J9)</f>
        <v>7</v>
      </c>
      <c r="L9" s="104"/>
      <c r="N9" s="104" t="str">
        <f aca="false">IF(N10="",IF(C9="","",PROPER(C9)&amp;" "&amp;E9&amp;"/"&amp;D9*2),IF(C9="","",PROPER(C9)&amp;" "&amp;E9&amp;"/"&amp;D9*2&amp;","))</f>
        <v>Walnir 6/10,</v>
      </c>
    </row>
    <row r="10" customFormat="false" ht="18.95" hidden="false" customHeight="true" outlineLevel="0" collapsed="false">
      <c r="A10" s="104" t="n">
        <f aca="false">Súmula!A25</f>
        <v>3</v>
      </c>
      <c r="B10" s="105" t="n">
        <f aca="false">IF(C10="","",Súmula!K25)</f>
        <v>2595</v>
      </c>
      <c r="C10" s="106" t="str">
        <f aca="false">IF(Súmula!B25="","",Súmula!B25)</f>
        <v>MANOEL</v>
      </c>
      <c r="D10" s="104" t="n">
        <f aca="false">IF(C10="","",SUM(F10:H10))</f>
        <v>5</v>
      </c>
      <c r="E10" s="107" t="n">
        <f aca="false">IF(C10="","",(F10*2)+G10)</f>
        <v>3</v>
      </c>
      <c r="F10" s="104" t="n">
        <f aca="false">IF(C10="","",(SUMIF(Súmula!$A:$A,Resumo!$C10,Súmula!AU:AU)+SUMIF(Súmula!$J:$J,Resumo!$C10,Súmula!BF:BF)+SUMIF(Súmula!$S:$S,Resumo!$C10,Súmula!BQ:BQ)+SUMIF(Súmula!$AB:$AB,Resumo!$C10,Súmula!CB:CB)+SUMIF(Súmula!$AK:$AK,Resumo!$C10,Súmula!CM:CM)))</f>
        <v>1</v>
      </c>
      <c r="G10" s="104" t="n">
        <f aca="false"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104" t="n">
        <f aca="false">IF(C10="","",(SUMIF(Súmula!$A:$A,Resumo!$C10,Súmula!AW:AW)+SUMIF(Súmula!$J:$J,Resumo!$C10,Súmula!BH:BH)+SUMIF(Súmula!$S:$S,Resumo!$C10,Súmula!BS:BS)+SUMIF(Súmula!$AB:$AB,Resumo!$C10,Súmula!CD:CD)+SUMIF(Súmula!$AK:$AK,Resumo!$C10,Súmula!CO:CO)))</f>
        <v>3</v>
      </c>
      <c r="I10" s="104" t="n">
        <f aca="false">IF(C10="","",(SUMIF(Súmula!$A:$A,Resumo!$C10,Súmula!AX:AX)+SUMIF(Súmula!$J:$J,Resumo!$C10,Súmula!BI:BI)+SUMIF(Súmula!$S:$S,Resumo!$C10,Súmula!BT:BT)+SUMIF(Súmula!$AB:$AB,Resumo!$C10,Súmula!CE:CE)+SUMIF(Súmula!$AK:$AK,Resumo!$C10,Súmula!CP:CP)))</f>
        <v>14</v>
      </c>
      <c r="J10" s="104" t="n">
        <f aca="false">IF(C10="","",(SUMIF(Súmula!$A:$A,Resumo!$C10,Súmula!AY:AY)+SUMIF(Súmula!$J:$J,Resumo!$C10,Súmula!BJ:BJ)+SUMIF(Súmula!$S:$S,Resumo!$C10,Súmula!BU:BU)+SUMIF(Súmula!$AB:$AB,Resumo!$C10,Súmula!CF:CF)+SUMIF(Súmula!$AK:$AK,Resumo!$C10,Súmula!CQ:CQ)))</f>
        <v>18</v>
      </c>
      <c r="K10" s="104" t="n">
        <f aca="false">IF(C10="","",I10-J10)</f>
        <v>-4</v>
      </c>
      <c r="L10" s="104"/>
      <c r="N10" s="104" t="str">
        <f aca="false">IF(N11="",IF(C10="","",PROPER(C10)&amp;" "&amp;E10&amp;"/"&amp;D10*2),IF(C10="","",PROPER(C10)&amp;" "&amp;E10&amp;"/"&amp;D10*2&amp;","))</f>
        <v>Manoel 3/10,</v>
      </c>
    </row>
    <row r="11" customFormat="false" ht="18.95" hidden="false" customHeight="true" outlineLevel="0" collapsed="false">
      <c r="A11" s="104" t="n">
        <f aca="false">Súmula!A26</f>
        <v>4</v>
      </c>
      <c r="B11" s="105" t="n">
        <f aca="false">IF(C11="","",Súmula!K26)</f>
        <v>2559</v>
      </c>
      <c r="C11" s="106" t="str">
        <f aca="false">IF(Súmula!B26="","",Súmula!B26)</f>
        <v>SERGIO TEACHER</v>
      </c>
      <c r="D11" s="104" t="n">
        <f aca="false">IF(C11="","",SUM(F11:H11))</f>
        <v>5</v>
      </c>
      <c r="E11" s="107" t="n">
        <f aca="false">IF(C11="","",(F11*2)+G11)</f>
        <v>2</v>
      </c>
      <c r="F11" s="104" t="n">
        <f aca="false">IF(C11="","",(SUMIF(Súmula!$A:$A,Resumo!$C11,Súmula!AU:AU)+SUMIF(Súmula!$J:$J,Resumo!$C11,Súmula!BF:BF)+SUMIF(Súmula!$S:$S,Resumo!$C11,Súmula!BQ:BQ)+SUMIF(Súmula!$AB:$AB,Resumo!$C11,Súmula!CB:CB)+SUMIF(Súmula!$AK:$AK,Resumo!$C11,Súmula!CM:CM)))</f>
        <v>1</v>
      </c>
      <c r="G11" s="104" t="n">
        <f aca="false"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104" t="n">
        <f aca="false">IF(C11="","",(SUMIF(Súmula!$A:$A,Resumo!$C11,Súmula!AW:AW)+SUMIF(Súmula!$J:$J,Resumo!$C11,Súmula!BH:BH)+SUMIF(Súmula!$S:$S,Resumo!$C11,Súmula!BS:BS)+SUMIF(Súmula!$AB:$AB,Resumo!$C11,Súmula!CD:CD)+SUMIF(Súmula!$AK:$AK,Resumo!$C11,Súmula!CO:CO)))</f>
        <v>4</v>
      </c>
      <c r="I11" s="104" t="n">
        <f aca="false">IF(C11="","",(SUMIF(Súmula!$A:$A,Resumo!$C11,Súmula!AX:AX)+SUMIF(Súmula!$J:$J,Resumo!$C11,Súmula!BI:BI)+SUMIF(Súmula!$S:$S,Resumo!$C11,Súmula!BT:BT)+SUMIF(Súmula!$AB:$AB,Resumo!$C11,Súmula!CE:CE)+SUMIF(Súmula!$AK:$AK,Resumo!$C11,Súmula!CP:CP)))</f>
        <v>9</v>
      </c>
      <c r="J11" s="104" t="n">
        <f aca="false">IF(C11="","",(SUMIF(Súmula!$A:$A,Resumo!$C11,Súmula!AY:AY)+SUMIF(Súmula!$J:$J,Resumo!$C11,Súmula!BJ:BJ)+SUMIF(Súmula!$S:$S,Resumo!$C11,Súmula!BU:BU)+SUMIF(Súmula!$AB:$AB,Resumo!$C11,Súmula!CF:CF)+SUMIF(Súmula!$AK:$AK,Resumo!$C11,Súmula!CQ:CQ)))</f>
        <v>20</v>
      </c>
      <c r="K11" s="104" t="n">
        <f aca="false">IF(C11="","",I11-J11)</f>
        <v>-11</v>
      </c>
      <c r="L11" s="104"/>
      <c r="N11" s="104" t="str">
        <f aca="false">IF(N12="",IF(C11="","",PROPER(C11)&amp;" "&amp;E11&amp;"/"&amp;D11*2),IF(C11="","",PROPER(C11)&amp;" "&amp;E11&amp;"/"&amp;D11*2&amp;","))</f>
        <v>Sergio Teacher 2/10,</v>
      </c>
    </row>
    <row r="12" customFormat="false" ht="18.95" hidden="false" customHeight="true" outlineLevel="0" collapsed="false">
      <c r="A12" s="104" t="n">
        <f aca="false">Súmula!A27</f>
        <v>5</v>
      </c>
      <c r="B12" s="105" t="n">
        <f aca="false">IF(C12="","",Súmula!K27)</f>
        <v>134</v>
      </c>
      <c r="C12" s="106" t="str">
        <f aca="false">IF(Súmula!B27="","",Súmula!B27)</f>
        <v>MARIO NOVAES</v>
      </c>
      <c r="D12" s="104" t="n">
        <f aca="false">IF(C12="","",SUM(F12:H12))</f>
        <v>5</v>
      </c>
      <c r="E12" s="107" t="n">
        <f aca="false">IF(C12="","",(F12*2)+G12)</f>
        <v>6</v>
      </c>
      <c r="F12" s="104" t="n">
        <f aca="false">IF(C12="","",(SUMIF(Súmula!$A:$A,Resumo!$C12,Súmula!AU:AU)+SUMIF(Súmula!$J:$J,Resumo!$C12,Súmula!BF:BF)+SUMIF(Súmula!$S:$S,Resumo!$C12,Súmula!BQ:BQ)+SUMIF(Súmula!$AB:$AB,Resumo!$C12,Súmula!CB:CB)+SUMIF(Súmula!$AK:$AK,Resumo!$C12,Súmula!CM:CM)))</f>
        <v>3</v>
      </c>
      <c r="G12" s="104" t="n">
        <f aca="false"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104" t="n">
        <f aca="false"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104" t="n">
        <f aca="false">IF(C12="","",(SUMIF(Súmula!$A:$A,Resumo!$C12,Súmula!AX:AX)+SUMIF(Súmula!$J:$J,Resumo!$C12,Súmula!BI:BI)+SUMIF(Súmula!$S:$S,Resumo!$C12,Súmula!BT:BT)+SUMIF(Súmula!$AB:$AB,Resumo!$C12,Súmula!CE:CE)+SUMIF(Súmula!$AK:$AK,Resumo!$C12,Súmula!CP:CP)))</f>
        <v>17</v>
      </c>
      <c r="J12" s="104" t="n">
        <f aca="false">IF(C12="","",(SUMIF(Súmula!$A:$A,Resumo!$C12,Súmula!AY:AY)+SUMIF(Súmula!$J:$J,Resumo!$C12,Súmula!BJ:BJ)+SUMIF(Súmula!$S:$S,Resumo!$C12,Súmula!BU:BU)+SUMIF(Súmula!$AB:$AB,Resumo!$C12,Súmula!CF:CF)+SUMIF(Súmula!$AK:$AK,Resumo!$C12,Súmula!CQ:CQ)))</f>
        <v>18</v>
      </c>
      <c r="K12" s="104" t="n">
        <f aca="false">IF(C12="","",I12-J12)</f>
        <v>-1</v>
      </c>
      <c r="L12" s="104"/>
      <c r="N12" s="104" t="str">
        <f aca="false">IF(N13="",IF(C12="","",PROPER(C12)&amp;" "&amp;E12&amp;"/"&amp;D12*2),IF(C12="","",PROPER(C12)&amp;" "&amp;E12&amp;"/"&amp;D12*2&amp;","))</f>
        <v>Mario Novaes 6/10</v>
      </c>
    </row>
    <row r="13" customFormat="false" ht="18.95" hidden="false" customHeight="true" outlineLevel="0" collapsed="false">
      <c r="A13" s="104" t="str">
        <f aca="false">Súmula!A28</f>
        <v>R1</v>
      </c>
      <c r="B13" s="105" t="str">
        <f aca="false">IF(C13="","",Súmula!K28)</f>
        <v/>
      </c>
      <c r="C13" s="106" t="str">
        <f aca="false">IF(Súmula!B28="","",Súmula!B28)</f>
        <v/>
      </c>
      <c r="D13" s="104" t="str">
        <f aca="false">IF(C13="","",SUM(F13:H13))</f>
        <v/>
      </c>
      <c r="E13" s="107" t="str">
        <f aca="false">IF(C13="","",(F13*2)+G13)</f>
        <v/>
      </c>
      <c r="F13" s="104" t="str">
        <f aca="false">IF(C13="","",(SUMIF(Súmula!$A:$A,Resumo!$C13,Súmula!AU:AU)+SUMIF(Súmula!$J:$J,Resumo!$C13,Súmula!BF:BF)+SUMIF(Súmula!$S:$S,Resumo!$C13,Súmula!BQ:BQ)+SUMIF(Súmula!$AB:$AB,Resumo!$C13,Súmula!CB:CB)+SUMIF(Súmula!$AK:$AK,Resumo!$C13,Súmula!CM:CM)))</f>
        <v/>
      </c>
      <c r="G13" s="104" t="str">
        <f aca="false">IF(C13="","",(SUMIF(Súmula!$A:$A,Resumo!$C13,Súmula!AV:AV)+SUMIF(Súmula!$J:$J,Resumo!$C13,Súmula!BG:BG)+SUMIF(Súmula!$S:$S,Resumo!$C13,Súmula!BR:BR)+SUMIF(Súmula!$AB:$AB,Resumo!$C13,Súmula!CC:CC)+SUMIF(Súmula!$AK:$AK,Resumo!$C13,Súmula!CN:CN)))</f>
        <v/>
      </c>
      <c r="H13" s="104" t="str">
        <f aca="false">IF(C13="","",(SUMIF(Súmula!$A:$A,Resumo!$C13,Súmula!AW:AW)+SUMIF(Súmula!$J:$J,Resumo!$C13,Súmula!BH:BH)+SUMIF(Súmula!$S:$S,Resumo!$C13,Súmula!BS:BS)+SUMIF(Súmula!$AB:$AB,Resumo!$C13,Súmula!CD:CD)+SUMIF(Súmula!$AK:$AK,Resumo!$C13,Súmula!CO:CO)))</f>
        <v/>
      </c>
      <c r="I13" s="104" t="str">
        <f aca="false">IF(C13="","",(SUMIF(Súmula!$A:$A,Resumo!$C13,Súmula!AX:AX)+SUMIF(Súmula!$J:$J,Resumo!$C13,Súmula!BI:BI)+SUMIF(Súmula!$S:$S,Resumo!$C13,Súmula!BT:BT)+SUMIF(Súmula!$AB:$AB,Resumo!$C13,Súmula!CE:CE)+SUMIF(Súmula!$AK:$AK,Resumo!$C13,Súmula!CP:CP)))</f>
        <v/>
      </c>
      <c r="J13" s="104" t="str">
        <f aca="false">IF(C13="","",(SUMIF(Súmula!$A:$A,Resumo!$C13,Súmula!AY:AY)+SUMIF(Súmula!$J:$J,Resumo!$C13,Súmula!BJ:BJ)+SUMIF(Súmula!$S:$S,Resumo!$C13,Súmula!BU:BU)+SUMIF(Súmula!$AB:$AB,Resumo!$C13,Súmula!CF:CF)+SUMIF(Súmula!$AK:$AK,Resumo!$C13,Súmula!CQ:CQ)))</f>
        <v/>
      </c>
      <c r="K13" s="104" t="str">
        <f aca="false">IF(C13="","",I13-J13)</f>
        <v/>
      </c>
      <c r="L13" s="104"/>
      <c r="N13" s="104" t="str">
        <f aca="false">IF(N14="",IF(C13="","",PROPER(C13)&amp;" "&amp;E13&amp;"/"&amp;D13*2),IF(C13="","",PROPER(C13)&amp;" "&amp;E13&amp;"/"&amp;D13*2&amp;","))</f>
        <v/>
      </c>
    </row>
    <row r="14" customFormat="false" ht="18.95" hidden="false" customHeight="true" outlineLevel="0" collapsed="false">
      <c r="A14" s="104" t="str">
        <f aca="false">Súmula!A29</f>
        <v>R2</v>
      </c>
      <c r="B14" s="105" t="str">
        <f aca="false">IF(C14="","",Súmula!K29)</f>
        <v/>
      </c>
      <c r="C14" s="106" t="str">
        <f aca="false">IF(Súmula!B29="","",Súmula!B29)</f>
        <v/>
      </c>
      <c r="D14" s="104" t="str">
        <f aca="false">IF(C14="","",SUM(F14:H14))</f>
        <v/>
      </c>
      <c r="E14" s="107" t="str">
        <f aca="false">IF(C14="","",(F14*2)+G14)</f>
        <v/>
      </c>
      <c r="F14" s="104" t="str">
        <f aca="false">IF(C14="","",(SUMIF(Súmula!$A:$A,Resumo!$C14,Súmula!AU:AU)+SUMIF(Súmula!$J:$J,Resumo!$C14,Súmula!BF:BF)+SUMIF(Súmula!$S:$S,Resumo!$C14,Súmula!BQ:BQ)+SUMIF(Súmula!$AB:$AB,Resumo!$C14,Súmula!CB:CB)+SUMIF(Súmula!$AK:$AK,Resumo!$C14,Súmula!CM:CM)))</f>
        <v/>
      </c>
      <c r="G14" s="104" t="str">
        <f aca="false">IF(C14="","",(SUMIF(Súmula!$A:$A,Resumo!$C14,Súmula!AV:AV)+SUMIF(Súmula!$J:$J,Resumo!$C14,Súmula!BG:BG)+SUMIF(Súmula!$S:$S,Resumo!$C14,Súmula!BR:BR)+SUMIF(Súmula!$AB:$AB,Resumo!$C14,Súmula!CC:CC)+SUMIF(Súmula!$AK:$AK,Resumo!$C14,Súmula!CN:CN)))</f>
        <v/>
      </c>
      <c r="H14" s="104" t="str">
        <f aca="false">IF(C14="","",(SUMIF(Súmula!$A:$A,Resumo!$C14,Súmula!AW:AW)+SUMIF(Súmula!$J:$J,Resumo!$C14,Súmula!BH:BH)+SUMIF(Súmula!$S:$S,Resumo!$C14,Súmula!BS:BS)+SUMIF(Súmula!$AB:$AB,Resumo!$C14,Súmula!CD:CD)+SUMIF(Súmula!$AK:$AK,Resumo!$C14,Súmula!CO:CO)))</f>
        <v/>
      </c>
      <c r="I14" s="104" t="str">
        <f aca="false">IF(C14="","",(SUMIF(Súmula!$A:$A,Resumo!$C14,Súmula!AX:AX)+SUMIF(Súmula!$J:$J,Resumo!$C14,Súmula!BI:BI)+SUMIF(Súmula!$S:$S,Resumo!$C14,Súmula!BT:BT)+SUMIF(Súmula!$AB:$AB,Resumo!$C14,Súmula!CE:CE)+SUMIF(Súmula!$AK:$AK,Resumo!$C14,Súmula!CP:CP)))</f>
        <v/>
      </c>
      <c r="J14" s="104" t="str">
        <f aca="false">IF(C14="","",(SUMIF(Súmula!$A:$A,Resumo!$C14,Súmula!AY:AY)+SUMIF(Súmula!$J:$J,Resumo!$C14,Súmula!BJ:BJ)+SUMIF(Súmula!$S:$S,Resumo!$C14,Súmula!BU:BU)+SUMIF(Súmula!$AB:$AB,Resumo!$C14,Súmula!CF:CF)+SUMIF(Súmula!$AK:$AK,Resumo!$C14,Súmula!CQ:CQ)))</f>
        <v/>
      </c>
      <c r="K14" s="104" t="str">
        <f aca="false">IF(C14="","",I14-J14)</f>
        <v/>
      </c>
      <c r="L14" s="104"/>
      <c r="N14" s="104" t="str">
        <f aca="false">IF(N15="",IF(C14="","",PROPER(C14)&amp;" "&amp;E14&amp;"/"&amp;D14*2),IF(C14="","",PROPER(C14)&amp;" "&amp;E14&amp;"/"&amp;D14*2&amp;","))</f>
        <v/>
      </c>
    </row>
    <row r="15" customFormat="false" ht="18.95" hidden="false" customHeight="true" outlineLevel="0" collapsed="false">
      <c r="A15" s="104" t="str">
        <f aca="false">Súmula!A30</f>
        <v>R3</v>
      </c>
      <c r="B15" s="105" t="str">
        <f aca="false">IF(C15="","",Súmula!K30)</f>
        <v/>
      </c>
      <c r="C15" s="106" t="str">
        <f aca="false">IF(Súmula!B30="","",Súmula!B30)</f>
        <v/>
      </c>
      <c r="D15" s="104" t="str">
        <f aca="false">IF(C15="","",SUM(F15:H15))</f>
        <v/>
      </c>
      <c r="E15" s="107" t="str">
        <f aca="false">IF(C15="","",(F15*2)+G15)</f>
        <v/>
      </c>
      <c r="F15" s="104" t="str">
        <f aca="false"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104" t="str">
        <f aca="false"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104" t="str">
        <f aca="false"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104" t="str">
        <f aca="false"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104" t="str">
        <f aca="false"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104" t="str">
        <f aca="false">IF(C15="","",I15-J15)</f>
        <v/>
      </c>
      <c r="L15" s="104"/>
      <c r="N15" s="104" t="str">
        <f aca="false">IF(N16="",IF(C15="","",PROPER(C15)&amp;" "&amp;E15&amp;"/"&amp;D15*2),IF(C15="","",PROPER(C15)&amp;" "&amp;E15&amp;"/"&amp;D15*2&amp;","))</f>
        <v/>
      </c>
    </row>
    <row r="16" customFormat="false" ht="18.95" hidden="false" customHeight="true" outlineLevel="0" collapsed="false">
      <c r="A16" s="104" t="str">
        <f aca="false">Súmula!A31</f>
        <v>R4</v>
      </c>
      <c r="B16" s="105" t="str">
        <f aca="false">IF(C16="","",Súmula!K31)</f>
        <v/>
      </c>
      <c r="C16" s="106" t="str">
        <f aca="false">IF(Súmula!B31="","",Súmula!B31)</f>
        <v/>
      </c>
      <c r="D16" s="104" t="str">
        <f aca="false">IF(C16="","",SUM(F16:H16))</f>
        <v/>
      </c>
      <c r="E16" s="107" t="str">
        <f aca="false">IF(C16="","",(F16*2)+G16)</f>
        <v/>
      </c>
      <c r="F16" s="104" t="str">
        <f aca="false"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104" t="str">
        <f aca="false"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104" t="str">
        <f aca="false"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104" t="str">
        <f aca="false"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104" t="str">
        <f aca="false"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104" t="str">
        <f aca="false">IF(C16="","",I16-J16)</f>
        <v/>
      </c>
      <c r="L16" s="104"/>
      <c r="N16" s="104" t="str">
        <f aca="false">IF(N17="",IF(C16="","",PROPER(C16)&amp;" "&amp;E16&amp;"/"&amp;D16*2),IF(C16="","",PROPER(C16)&amp;" "&amp;E16&amp;"/"&amp;D16*2&amp;","))</f>
        <v/>
      </c>
    </row>
    <row r="17" customFormat="false" ht="18.95" hidden="false" customHeight="true" outlineLevel="0" collapsed="false">
      <c r="A17" s="104" t="str">
        <f aca="false">Súmula!A32</f>
        <v>R5</v>
      </c>
      <c r="B17" s="105" t="str">
        <f aca="false">IF(C17="","",Súmula!K32)</f>
        <v/>
      </c>
      <c r="C17" s="106" t="str">
        <f aca="false">IF(Súmula!B32="","",Súmula!B32)</f>
        <v/>
      </c>
      <c r="D17" s="104" t="str">
        <f aca="false">IF(C17="","",SUM(F17:H17))</f>
        <v/>
      </c>
      <c r="E17" s="107" t="str">
        <f aca="false">IF(C17="","",(F17*2)+G17)</f>
        <v/>
      </c>
      <c r="F17" s="104" t="str">
        <f aca="false"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104" t="str">
        <f aca="false"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104" t="str">
        <f aca="false"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104" t="str">
        <f aca="false"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104" t="str">
        <f aca="false"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104" t="str">
        <f aca="false">IF(C17="","",I17-J17)</f>
        <v/>
      </c>
      <c r="L17" s="104"/>
      <c r="N17" s="104" t="str">
        <f aca="false">IF(N18="",IF(C17="","",PROPER(C17)&amp;" "&amp;E17&amp;"/"&amp;D17*2),IF(C17="","",PROPER(C17)&amp;" "&amp;E17&amp;"/"&amp;D17*2&amp;","))</f>
        <v/>
      </c>
    </row>
    <row r="18" customFormat="false" ht="18.95" hidden="false" customHeight="true" outlineLevel="1" collapsed="false">
      <c r="A18" s="104" t="str">
        <f aca="false">Súmula!A33</f>
        <v>R6</v>
      </c>
      <c r="B18" s="105" t="str">
        <f aca="false">IF(C18="","",Súmula!K33)</f>
        <v/>
      </c>
      <c r="C18" s="106" t="str">
        <f aca="false">IF(Súmula!B33="","",Súmula!B33)</f>
        <v/>
      </c>
      <c r="D18" s="104" t="str">
        <f aca="false">IF(C18="","",SUM(F18:H18))</f>
        <v/>
      </c>
      <c r="E18" s="107" t="str">
        <f aca="false">IF(C18="","",(F18*2)+G18)</f>
        <v/>
      </c>
      <c r="F18" s="104" t="str">
        <f aca="false"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104" t="str">
        <f aca="false"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104" t="str">
        <f aca="false"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104" t="str">
        <f aca="false"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104" t="str">
        <f aca="false"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104" t="str">
        <f aca="false">IF(C18="","",I18-J18)</f>
        <v/>
      </c>
      <c r="L18" s="104"/>
      <c r="N18" s="104" t="str">
        <f aca="false">IF(N19="",IF(C18="","",PROPER(C18)&amp;" "&amp;E18&amp;"/"&amp;D18*2),IF(C18="","",PROPER(C18)&amp;" "&amp;E18&amp;"/"&amp;D18*2&amp;","))</f>
        <v/>
      </c>
    </row>
    <row r="19" customFormat="false" ht="18.95" hidden="false" customHeight="true" outlineLevel="1" collapsed="false">
      <c r="A19" s="104" t="str">
        <f aca="false">Súmula!A34</f>
        <v>R7</v>
      </c>
      <c r="B19" s="105" t="str">
        <f aca="false">IF(C19="","",Súmula!K34)</f>
        <v/>
      </c>
      <c r="C19" s="106" t="str">
        <f aca="false">IF(Súmula!B34="","",Súmula!B34)</f>
        <v/>
      </c>
      <c r="D19" s="104" t="str">
        <f aca="false">IF(C19="","",SUM(F19:H19))</f>
        <v/>
      </c>
      <c r="E19" s="107" t="str">
        <f aca="false">IF(C19="","",(F19*2)+G19)</f>
        <v/>
      </c>
      <c r="F19" s="104" t="str">
        <f aca="false"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104" t="str">
        <f aca="false"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104" t="str">
        <f aca="false"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104" t="str">
        <f aca="false"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104" t="str">
        <f aca="false"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104" t="str">
        <f aca="false">IF(C19="","",I19-J19)</f>
        <v/>
      </c>
      <c r="L19" s="104"/>
      <c r="N19" s="104" t="str">
        <f aca="false">IF(N20="",IF(C19="","",PROPER(C19)&amp;" "&amp;E19&amp;"/"&amp;D19*2),IF(C19="","",PROPER(C19)&amp;" "&amp;E19&amp;"/"&amp;D19*2&amp;","))</f>
        <v/>
      </c>
    </row>
    <row r="20" customFormat="false" ht="18.95" hidden="false" customHeight="true" outlineLevel="1" collapsed="false">
      <c r="A20" s="104" t="str">
        <f aca="false">Súmula!A35</f>
        <v>R8</v>
      </c>
      <c r="B20" s="105" t="str">
        <f aca="false">IF(C20="","",Súmula!K35)</f>
        <v/>
      </c>
      <c r="C20" s="106" t="str">
        <f aca="false">IF(Súmula!B35="","",Súmula!B35)</f>
        <v/>
      </c>
      <c r="D20" s="104" t="str">
        <f aca="false">IF(C20="","",SUM(F20:H20))</f>
        <v/>
      </c>
      <c r="E20" s="107" t="str">
        <f aca="false">IF(C20="","",(F20*2)+G20)</f>
        <v/>
      </c>
      <c r="F20" s="104" t="str">
        <f aca="false"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104" t="str">
        <f aca="false"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104" t="str">
        <f aca="false"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104" t="str">
        <f aca="false"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104" t="str">
        <f aca="false"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104" t="str">
        <f aca="false">IF(C20="","",I20-J20)</f>
        <v/>
      </c>
      <c r="L20" s="104"/>
      <c r="N20" s="104" t="str">
        <f aca="false">IF(N21="",IF(C20="","",PROPER(C20)&amp;" "&amp;E20&amp;"/"&amp;D20*2),IF(C20="","",PROPER(C20)&amp;" "&amp;E20&amp;"/"&amp;D20*2&amp;","))</f>
        <v/>
      </c>
    </row>
    <row r="21" customFormat="false" ht="18.95" hidden="false" customHeight="true" outlineLevel="1" collapsed="false">
      <c r="A21" s="104" t="str">
        <f aca="false">Súmula!A36</f>
        <v>R9</v>
      </c>
      <c r="B21" s="105" t="str">
        <f aca="false">IF(C21="","",Súmula!K36)</f>
        <v/>
      </c>
      <c r="C21" s="106" t="str">
        <f aca="false">IF(Súmula!B36="","",Súmula!B36)</f>
        <v/>
      </c>
      <c r="D21" s="104" t="str">
        <f aca="false">IF(C21="","",SUM(F21:H21))</f>
        <v/>
      </c>
      <c r="E21" s="107" t="str">
        <f aca="false">IF(C21="","",(F21*2)+G21)</f>
        <v/>
      </c>
      <c r="F21" s="104" t="str">
        <f aca="false"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104" t="str">
        <f aca="false"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104" t="str">
        <f aca="false"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104" t="str">
        <f aca="false"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104" t="str">
        <f aca="false"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104" t="str">
        <f aca="false">IF(C21="","",I21-J21)</f>
        <v/>
      </c>
      <c r="L21" s="104"/>
      <c r="N21" s="104" t="str">
        <f aca="false">IF(N22="",IF(C21="","",PROPER(C21)&amp;" "&amp;E21&amp;"/"&amp;D21*2),IF(C21="","",PROPER(C21)&amp;" "&amp;E21&amp;"/"&amp;D21*2&amp;","))</f>
        <v/>
      </c>
    </row>
    <row r="22" customFormat="false" ht="18.95" hidden="false" customHeight="true" outlineLevel="1" collapsed="false">
      <c r="A22" s="104" t="str">
        <f aca="false">Súmula!A37</f>
        <v>R10</v>
      </c>
      <c r="B22" s="105" t="str">
        <f aca="false">IF(C22="","",Súmula!K37)</f>
        <v/>
      </c>
      <c r="C22" s="106" t="str">
        <f aca="false">IF(Súmula!B37="","",Súmula!B37)</f>
        <v/>
      </c>
      <c r="D22" s="104" t="str">
        <f aca="false">IF(C22="","",SUM(F22:H22))</f>
        <v/>
      </c>
      <c r="E22" s="107" t="str">
        <f aca="false">IF(C22="","",(F22*2)+G22)</f>
        <v/>
      </c>
      <c r="F22" s="104" t="str">
        <f aca="false"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104" t="str">
        <f aca="false"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104" t="str">
        <f aca="false"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104" t="str">
        <f aca="false"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104" t="str">
        <f aca="false"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104" t="str">
        <f aca="false">IF(C22="","",I22-J22)</f>
        <v/>
      </c>
      <c r="L22" s="104"/>
      <c r="N22" s="104" t="str">
        <f aca="false">IF(N23="",IF(C22="","",PROPER(C22)&amp;" "&amp;E22&amp;"/"&amp;D22*2),IF(C22="","",PROPER(C22)&amp;" "&amp;E22&amp;"/"&amp;D22*2&amp;","))</f>
        <v/>
      </c>
    </row>
    <row r="23" customFormat="false" ht="18.95" hidden="false" customHeight="true" outlineLevel="1" collapsed="false">
      <c r="A23" s="104" t="str">
        <f aca="false">Súmula!A38</f>
        <v>R11</v>
      </c>
      <c r="B23" s="105" t="str">
        <f aca="false">IF(C23="","",Súmula!K38)</f>
        <v/>
      </c>
      <c r="C23" s="106" t="str">
        <f aca="false">IF(Súmula!B38="","",Súmula!B38)</f>
        <v/>
      </c>
      <c r="D23" s="104" t="str">
        <f aca="false">IF(C23="","",SUM(F23:H23))</f>
        <v/>
      </c>
      <c r="E23" s="107" t="str">
        <f aca="false">IF(C23="","",(F23*2)+G23)</f>
        <v/>
      </c>
      <c r="F23" s="104" t="str">
        <f aca="false"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104" t="str">
        <f aca="false"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104" t="str">
        <f aca="false"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104" t="str">
        <f aca="false"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104" t="str">
        <f aca="false"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104" t="str">
        <f aca="false">IF(C23="","",I23-J23)</f>
        <v/>
      </c>
      <c r="L23" s="104"/>
      <c r="N23" s="104" t="str">
        <f aca="false">IF(N24="",IF(C23="","",PROPER(C23)&amp;" "&amp;E23&amp;"/"&amp;D23*2),IF(C23="","",PROPER(C23)&amp;" "&amp;E23&amp;"/"&amp;D23*2&amp;","))</f>
        <v/>
      </c>
    </row>
    <row r="24" customFormat="false" ht="18.95" hidden="false" customHeight="true" outlineLevel="1" collapsed="false">
      <c r="A24" s="104" t="str">
        <f aca="false">Súmula!A39</f>
        <v>R12</v>
      </c>
      <c r="B24" s="105" t="str">
        <f aca="false">IF(C24="","",Súmula!K39)</f>
        <v/>
      </c>
      <c r="C24" s="106" t="str">
        <f aca="false">IF(Súmula!B39="","",Súmula!B39)</f>
        <v/>
      </c>
      <c r="D24" s="104" t="str">
        <f aca="false">IF(C24="","",SUM(F24:H24))</f>
        <v/>
      </c>
      <c r="E24" s="107" t="str">
        <f aca="false">IF(C24="","",(F24*2)+G24)</f>
        <v/>
      </c>
      <c r="F24" s="104" t="str">
        <f aca="false"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104" t="str">
        <f aca="false"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104" t="str">
        <f aca="false"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104" t="str">
        <f aca="false"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104" t="str">
        <f aca="false"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104" t="str">
        <f aca="false">IF(C24="","",I24-J24)</f>
        <v/>
      </c>
      <c r="L24" s="104"/>
      <c r="N24" s="104" t="str">
        <f aca="false">IF(N25="",IF(C24="","",PROPER(C24)&amp;" "&amp;E24&amp;"/"&amp;D24*2),IF(C24="","",PROPER(C24)&amp;" "&amp;E24&amp;"/"&amp;D24*2&amp;","))</f>
        <v/>
      </c>
    </row>
    <row r="25" customFormat="false" ht="18.95" hidden="false" customHeight="true" outlineLevel="1" collapsed="false">
      <c r="A25" s="104" t="str">
        <f aca="false">Súmula!A40</f>
        <v>R13</v>
      </c>
      <c r="B25" s="105" t="str">
        <f aca="false">IF(C25="","",Súmula!K40)</f>
        <v/>
      </c>
      <c r="C25" s="106" t="str">
        <f aca="false">IF(Súmula!B40="","",Súmula!B40)</f>
        <v/>
      </c>
      <c r="D25" s="104" t="str">
        <f aca="false">IF(C25="","",SUM(F25:H25))</f>
        <v/>
      </c>
      <c r="E25" s="107" t="str">
        <f aca="false">IF(C25="","",(F25*2)+G25)</f>
        <v/>
      </c>
      <c r="F25" s="104" t="str">
        <f aca="false"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104" t="str">
        <f aca="false"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104" t="str">
        <f aca="false"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104" t="str">
        <f aca="false"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104" t="str">
        <f aca="false"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104" t="str">
        <f aca="false">IF(C25="","",I25-J25)</f>
        <v/>
      </c>
      <c r="L25" s="104"/>
      <c r="N25" s="104" t="str">
        <f aca="false">IF(N26="",IF(C25="","",PROPER(C25)&amp;" "&amp;E25&amp;"/"&amp;D25*2),IF(C25="","",PROPER(C25)&amp;" "&amp;E25&amp;"/"&amp;D25*2&amp;","))</f>
        <v/>
      </c>
    </row>
    <row r="26" customFormat="false" ht="18.95" hidden="false" customHeight="true" outlineLevel="1" collapsed="false">
      <c r="A26" s="104" t="str">
        <f aca="false">Súmula!A41</f>
        <v>R14</v>
      </c>
      <c r="B26" s="105" t="str">
        <f aca="false">IF(C26="","",Súmula!K41)</f>
        <v/>
      </c>
      <c r="C26" s="106" t="str">
        <f aca="false">IF(Súmula!B41="","",Súmula!B41)</f>
        <v/>
      </c>
      <c r="D26" s="104" t="str">
        <f aca="false">IF(C26="","",SUM(F26:H26))</f>
        <v/>
      </c>
      <c r="E26" s="107" t="str">
        <f aca="false">IF(C26="","",(F26*2)+G26)</f>
        <v/>
      </c>
      <c r="F26" s="104" t="str">
        <f aca="false"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104" t="str">
        <f aca="false"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104" t="str">
        <f aca="false"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104" t="str">
        <f aca="false"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104" t="str">
        <f aca="false"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104" t="str">
        <f aca="false">IF(C26="","",I26-J26)</f>
        <v/>
      </c>
      <c r="L26" s="104"/>
      <c r="N26" s="104" t="str">
        <f aca="false">IF(N27="",IF(C26="","",PROPER(C26)&amp;" "&amp;E26&amp;"/"&amp;D26*2),IF(C26="","",PROPER(C26)&amp;" "&amp;E26&amp;"/"&amp;D26*2&amp;","))</f>
        <v/>
      </c>
    </row>
    <row r="27" customFormat="false" ht="18.95" hidden="false" customHeight="true" outlineLevel="1" collapsed="false">
      <c r="A27" s="104" t="str">
        <f aca="false">Súmula!A42</f>
        <v>R15</v>
      </c>
      <c r="B27" s="105" t="str">
        <f aca="false">IF(C27="","",Súmula!K42)</f>
        <v/>
      </c>
      <c r="C27" s="106" t="str">
        <f aca="false">IF(Súmula!B42="","",Súmula!B42)</f>
        <v/>
      </c>
      <c r="D27" s="104" t="str">
        <f aca="false">IF(C27="","",SUM(F27:H27))</f>
        <v/>
      </c>
      <c r="E27" s="107" t="str">
        <f aca="false">IF(C27="","",(F27*2)+G27)</f>
        <v/>
      </c>
      <c r="F27" s="104" t="str">
        <f aca="false"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104" t="str">
        <f aca="false"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104" t="str">
        <f aca="false"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104" t="str">
        <f aca="false"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104" t="str">
        <f aca="false"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104" t="str">
        <f aca="false">IF(C27="","",I27-J27)</f>
        <v/>
      </c>
      <c r="L27" s="104"/>
      <c r="N27" s="104" t="str">
        <f aca="false">IF(N28="",IF(C27="","",PROPER(C27)&amp;" "&amp;E27&amp;"/"&amp;D27*2),IF(C27="","",PROPER(C27)&amp;" "&amp;E27&amp;"/"&amp;D27*2&amp;","))</f>
        <v/>
      </c>
    </row>
    <row r="28" customFormat="false" ht="18.95" hidden="false" customHeight="true" outlineLevel="0" collapsed="false">
      <c r="A28" s="108" t="s">
        <v>94</v>
      </c>
      <c r="B28" s="109"/>
      <c r="C28" s="110"/>
      <c r="D28" s="111" t="n">
        <f aca="false">SUM(D8:D27)</f>
        <v>25</v>
      </c>
      <c r="E28" s="112" t="n">
        <f aca="false">SUM(E8:E27)</f>
        <v>24</v>
      </c>
      <c r="F28" s="111" t="n">
        <f aca="false">SUM(F8:F27)</f>
        <v>11</v>
      </c>
      <c r="G28" s="111" t="n">
        <f aca="false">SUM(G8:G27)</f>
        <v>2</v>
      </c>
      <c r="H28" s="111" t="n">
        <f aca="false">SUM(H8:H27)</f>
        <v>12</v>
      </c>
      <c r="I28" s="111" t="n">
        <f aca="false">SUM(I8:I27)</f>
        <v>85</v>
      </c>
      <c r="J28" s="111" t="n">
        <f aca="false">SUM(J8:J27)</f>
        <v>88</v>
      </c>
      <c r="K28" s="111" t="n">
        <f aca="false">SUM(K8:K27)</f>
        <v>-3</v>
      </c>
      <c r="L28" s="111"/>
    </row>
    <row r="29" customFormat="false" ht="19.5" hidden="false" customHeight="true" outlineLevel="0" collapsed="false">
      <c r="A29" s="113"/>
      <c r="B29" s="114"/>
      <c r="C29" s="113"/>
      <c r="D29" s="113"/>
      <c r="E29" s="113"/>
      <c r="F29" s="113"/>
      <c r="G29" s="113"/>
      <c r="H29" s="113"/>
      <c r="I29" s="113"/>
      <c r="J29" s="113"/>
      <c r="K29" s="113"/>
      <c r="L29" s="113"/>
    </row>
    <row r="30" customFormat="false" ht="18" hidden="false" customHeight="true" outlineLevel="0" collapsed="false">
      <c r="A30" s="102" t="s">
        <v>81</v>
      </c>
      <c r="B30" s="103" t="s">
        <v>82</v>
      </c>
      <c r="C30" s="102" t="s">
        <v>83</v>
      </c>
      <c r="D30" s="102" t="s">
        <v>84</v>
      </c>
      <c r="E30" s="102" t="s">
        <v>85</v>
      </c>
      <c r="F30" s="102" t="s">
        <v>86</v>
      </c>
      <c r="G30" s="102" t="s">
        <v>87</v>
      </c>
      <c r="H30" s="102" t="s">
        <v>88</v>
      </c>
      <c r="I30" s="102" t="s">
        <v>89</v>
      </c>
      <c r="J30" s="102" t="s">
        <v>90</v>
      </c>
      <c r="K30" s="102" t="s">
        <v>91</v>
      </c>
      <c r="L30" s="102" t="s">
        <v>92</v>
      </c>
      <c r="N30" s="102" t="s">
        <v>93</v>
      </c>
    </row>
    <row r="31" customFormat="false" ht="18.95" hidden="false" customHeight="true" outlineLevel="0" collapsed="false">
      <c r="A31" s="104" t="n">
        <f aca="false">Súmula!M23</f>
        <v>1</v>
      </c>
      <c r="B31" s="105" t="n">
        <f aca="false">IF(C31="","",Súmula!W23)</f>
        <v>2403</v>
      </c>
      <c r="C31" s="106" t="str">
        <f aca="false">IF(Súmula!N23="","",Súmula!N23)</f>
        <v>MARCO BUTANTÃ</v>
      </c>
      <c r="D31" s="104" t="n">
        <f aca="false">IF(C31="","",SUM(F31:H31))</f>
        <v>5</v>
      </c>
      <c r="E31" s="107" t="n">
        <f aca="false">IF(C31="","",(F31*2)+G31)</f>
        <v>6</v>
      </c>
      <c r="F31" s="104" t="n">
        <f aca="false">IF(C31="","",(SUMIF(Súmula!$I:$I,Resumo!$C31,Súmula!AZ:AZ)+SUMIF(Súmula!$R:$R,Resumo!$C31,Súmula!BK:BK)+SUMIF(Súmula!$AA:$AA,Resumo!$C31,Súmula!BV:BV)+SUMIF(Súmula!$AJ:$AJ,Resumo!$C31,Súmula!CG:CG)+SUMIF(Súmula!$AS:$AS,Resumo!$C31,Súmula!CR:CR)))</f>
        <v>3</v>
      </c>
      <c r="G31" s="104" t="n">
        <f aca="false"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104" t="n">
        <f aca="false">IF(C31="","",(SUMIF(Súmula!$I:$I,Resumo!$C31,Súmula!BB:BB)+SUMIF(Súmula!$R:$R,Resumo!$C31,Súmula!BM:BM)+SUMIF(Súmula!$AA:$AA,Resumo!$C31,Súmula!BX:BX)+SUMIF(Súmula!$AJ:$AJ,Resumo!$C31,Súmula!CI:CI)+SUMIF(Súmula!$AS:$AS,Resumo!$C31,Súmula!CT:CT)))</f>
        <v>2</v>
      </c>
      <c r="I31" s="104" t="n">
        <f aca="false">IF(C31="","",(SUMIF(Súmula!$I:$I,Resumo!$C31,Súmula!BC:BC)+SUMIF(Súmula!$R:$R,Resumo!$C31,Súmula!BN:BN)+SUMIF(Súmula!$AA:$AA,Resumo!$C31,Súmula!BY:BY)+SUMIF(Súmula!$AJ:$AJ,Resumo!$C31,Súmula!CJ:CJ)+SUMIF(Súmula!$AS:$AS,Resumo!$C31,Súmula!CU:CU)))</f>
        <v>15</v>
      </c>
      <c r="J31" s="104" t="n">
        <f aca="false">IF(C31="","",(SUMIF(Súmula!$I:$I,Resumo!$C31,Súmula!BD:BD)+SUMIF(Súmula!$R:$R,Resumo!$C31,Súmula!BO:BO)+SUMIF(Súmula!$AA:$AA,Resumo!$C31,Súmula!BZ:BZ)+SUMIF(Súmula!$AJ:$AJ,Resumo!$C31,Súmula!CK:CK)+SUMIF(Súmula!$AS:$AS,Resumo!$C31,Súmula!CV:CV)))</f>
        <v>12</v>
      </c>
      <c r="K31" s="104" t="n">
        <f aca="false">IF(C31="","",I31-J31)</f>
        <v>3</v>
      </c>
      <c r="L31" s="104"/>
      <c r="N31" s="104" t="str">
        <f aca="false">IF(N32="",IF(C31="","",PROPER(C31)&amp;" "&amp;E31&amp;"/"&amp;D31*2),IF(C31="","",PROPER(C31)&amp;" "&amp;E31&amp;"/"&amp;D31*2&amp;","))</f>
        <v>Marco Butantã 6/10,</v>
      </c>
    </row>
    <row r="32" customFormat="false" ht="18.95" hidden="false" customHeight="true" outlineLevel="0" collapsed="false">
      <c r="A32" s="104" t="n">
        <f aca="false">Súmula!M24</f>
        <v>2</v>
      </c>
      <c r="B32" s="105" t="n">
        <f aca="false">IF(C32="","",Súmula!W24)</f>
        <v>2586</v>
      </c>
      <c r="C32" s="106" t="str">
        <f aca="false">IF(Súmula!N24="","",Súmula!N24)</f>
        <v>CABRAL</v>
      </c>
      <c r="D32" s="104" t="n">
        <f aca="false">IF(C32="","",SUM(F32:H32))</f>
        <v>5</v>
      </c>
      <c r="E32" s="107" t="n">
        <f aca="false">IF(C32="","",(F32*2)+G32)</f>
        <v>1</v>
      </c>
      <c r="F32" s="104" t="n">
        <f aca="false">IF(C32="","",(SUMIF(Súmula!$I:$I,Resumo!$C32,Súmula!AZ:AZ)+SUMIF(Súmula!$R:$R,Resumo!$C32,Súmula!BK:BK)+SUMIF(Súmula!$AA:$AA,Resumo!$C32,Súmula!BV:BV)+SUMIF(Súmula!$AJ:$AJ,Resumo!$C32,Súmula!CG:CG)+SUMIF(Súmula!$AS:$AS,Resumo!$C32,Súmula!CR:CR)))</f>
        <v>0</v>
      </c>
      <c r="G32" s="104" t="n">
        <f aca="false">IF(C32="","",(SUMIF(Súmula!$I:$I,Resumo!$C32,Súmula!BA:BA)+SUMIF(Súmula!$R:$R,Resumo!$C32,Súmula!BL:BL)+SUMIF(Súmula!$AA:$AA,Resumo!$C32,Súmula!BW:BW)+SUMIF(Súmula!$AJ:$AJ,Resumo!$C32,Súmula!CH:CH)+SUMIF(Súmula!$AS:$AS,Resumo!$C32,Súmula!CS:CS)))</f>
        <v>1</v>
      </c>
      <c r="H32" s="104" t="n">
        <f aca="false">IF(C32="","",(SUMIF(Súmula!$I:$I,Resumo!$C32,Súmula!BB:BB)+SUMIF(Súmula!$R:$R,Resumo!$C32,Súmula!BM:BM)+SUMIF(Súmula!$AA:$AA,Resumo!$C32,Súmula!BX:BX)+SUMIF(Súmula!$AJ:$AJ,Resumo!$C32,Súmula!CI:CI)+SUMIF(Súmula!$AS:$AS,Resumo!$C32,Súmula!CT:CT)))</f>
        <v>4</v>
      </c>
      <c r="I32" s="104" t="n">
        <f aca="false">IF(C32="","",(SUMIF(Súmula!$I:$I,Resumo!$C32,Súmula!BC:BC)+SUMIF(Súmula!$R:$R,Resumo!$C32,Súmula!BN:BN)+SUMIF(Súmula!$AA:$AA,Resumo!$C32,Súmula!BY:BY)+SUMIF(Súmula!$AJ:$AJ,Resumo!$C32,Súmula!CJ:CJ)+SUMIF(Súmula!$AS:$AS,Resumo!$C32,Súmula!CU:CU)))</f>
        <v>14</v>
      </c>
      <c r="J32" s="104" t="n">
        <f aca="false">IF(C32="","",(SUMIF(Súmula!$I:$I,Resumo!$C32,Súmula!BD:BD)+SUMIF(Súmula!$R:$R,Resumo!$C32,Súmula!BO:BO)+SUMIF(Súmula!$AA:$AA,Resumo!$C32,Súmula!BZ:BZ)+SUMIF(Súmula!$AJ:$AJ,Resumo!$C32,Súmula!CK:CK)+SUMIF(Súmula!$AS:$AS,Resumo!$C32,Súmula!CV:CV)))</f>
        <v>21</v>
      </c>
      <c r="K32" s="104" t="n">
        <f aca="false">IF(C32="","",I32-J32)</f>
        <v>-7</v>
      </c>
      <c r="L32" s="104"/>
      <c r="N32" s="104" t="str">
        <f aca="false">IF(N33="",IF(C32="","",PROPER(C32)&amp;" "&amp;E32&amp;"/"&amp;D32*2),IF(C32="","",PROPER(C32)&amp;" "&amp;E32&amp;"/"&amp;D32*2&amp;","))</f>
        <v>Cabral 1/10,</v>
      </c>
    </row>
    <row r="33" customFormat="false" ht="18.95" hidden="false" customHeight="true" outlineLevel="0" collapsed="false">
      <c r="A33" s="104" t="n">
        <f aca="false">Súmula!M25</f>
        <v>3</v>
      </c>
      <c r="B33" s="105" t="n">
        <f aca="false">IF(C33="","",Súmula!W25)</f>
        <v>2263</v>
      </c>
      <c r="C33" s="106" t="str">
        <f aca="false">IF(Súmula!N25="","",Súmula!N25)</f>
        <v>DRAUSIO</v>
      </c>
      <c r="D33" s="104" t="n">
        <f aca="false">IF(C33="","",SUM(F33:H33))</f>
        <v>5</v>
      </c>
      <c r="E33" s="107" t="n">
        <f aca="false">IF(C33="","",(F33*2)+G33)</f>
        <v>3</v>
      </c>
      <c r="F33" s="104" t="n">
        <f aca="false">IF(C33="","",(SUMIF(Súmula!$I:$I,Resumo!$C33,Súmula!AZ:AZ)+SUMIF(Súmula!$R:$R,Resumo!$C33,Súmula!BK:BK)+SUMIF(Súmula!$AA:$AA,Resumo!$C33,Súmula!BV:BV)+SUMIF(Súmula!$AJ:$AJ,Resumo!$C33,Súmula!CG:CG)+SUMIF(Súmula!$AS:$AS,Resumo!$C33,Súmula!CR:CR)))</f>
        <v>1</v>
      </c>
      <c r="G33" s="104" t="n">
        <f aca="false"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104" t="n">
        <f aca="false">IF(C33="","",(SUMIF(Súmula!$I:$I,Resumo!$C33,Súmula!BB:BB)+SUMIF(Súmula!$R:$R,Resumo!$C33,Súmula!BM:BM)+SUMIF(Súmula!$AA:$AA,Resumo!$C33,Súmula!BX:BX)+SUMIF(Súmula!$AJ:$AJ,Resumo!$C33,Súmula!CI:CI)+SUMIF(Súmula!$AS:$AS,Resumo!$C33,Súmula!CT:CT)))</f>
        <v>3</v>
      </c>
      <c r="I33" s="104" t="n">
        <f aca="false">IF(C33="","",(SUMIF(Súmula!$I:$I,Resumo!$C33,Súmula!BC:BC)+SUMIF(Súmula!$R:$R,Resumo!$C33,Súmula!BN:BN)+SUMIF(Súmula!$AA:$AA,Resumo!$C33,Súmula!BY:BY)+SUMIF(Súmula!$AJ:$AJ,Resumo!$C33,Súmula!CJ:CJ)+SUMIF(Súmula!$AS:$AS,Resumo!$C33,Súmula!CU:CU)))</f>
        <v>21</v>
      </c>
      <c r="J33" s="104" t="n">
        <f aca="false">IF(C33="","",(SUMIF(Súmula!$I:$I,Resumo!$C33,Súmula!BD:BD)+SUMIF(Súmula!$R:$R,Resumo!$C33,Súmula!BO:BO)+SUMIF(Súmula!$AA:$AA,Resumo!$C33,Súmula!BZ:BZ)+SUMIF(Súmula!$AJ:$AJ,Resumo!$C33,Súmula!CK:CK)+SUMIF(Súmula!$AS:$AS,Resumo!$C33,Súmula!CV:CV)))</f>
        <v>22</v>
      </c>
      <c r="K33" s="104" t="n">
        <f aca="false">IF(C33="","",I33-J33)</f>
        <v>-1</v>
      </c>
      <c r="L33" s="104"/>
      <c r="N33" s="104" t="str">
        <f aca="false">IF(N34="",IF(C33="","",PROPER(C33)&amp;" "&amp;E33&amp;"/"&amp;D33*2),IF(C33="","",PROPER(C33)&amp;" "&amp;E33&amp;"/"&amp;D33*2&amp;","))</f>
        <v>Drausio 3/10,</v>
      </c>
    </row>
    <row r="34" customFormat="false" ht="18.95" hidden="false" customHeight="true" outlineLevel="0" collapsed="false">
      <c r="A34" s="104" t="n">
        <f aca="false">Súmula!M26</f>
        <v>4</v>
      </c>
      <c r="B34" s="105" t="n">
        <f aca="false">IF(C34="","",Súmula!W26)</f>
        <v>1844</v>
      </c>
      <c r="C34" s="106" t="str">
        <f aca="false">IF(Súmula!N26="","",Súmula!N26)</f>
        <v>RODOLF</v>
      </c>
      <c r="D34" s="104" t="n">
        <f aca="false">IF(C34="","",SUM(F34:H34))</f>
        <v>5</v>
      </c>
      <c r="E34" s="107" t="n">
        <f aca="false">IF(C34="","",(F34*2)+G34)</f>
        <v>8</v>
      </c>
      <c r="F34" s="104" t="n">
        <f aca="false">IF(C34="","",(SUMIF(Súmula!$I:$I,Resumo!$C34,Súmula!AZ:AZ)+SUMIF(Súmula!$R:$R,Resumo!$C34,Súmula!BK:BK)+SUMIF(Súmula!$AA:$AA,Resumo!$C34,Súmula!BV:BV)+SUMIF(Súmula!$AJ:$AJ,Resumo!$C34,Súmula!CG:CG)+SUMIF(Súmula!$AS:$AS,Resumo!$C34,Súmula!CR:CR)))</f>
        <v>4</v>
      </c>
      <c r="G34" s="104" t="n">
        <f aca="false"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104" t="n">
        <f aca="false">IF(C34="","",(SUMIF(Súmula!$I:$I,Resumo!$C34,Súmula!BB:BB)+SUMIF(Súmula!$R:$R,Resumo!$C34,Súmula!BM:BM)+SUMIF(Súmula!$AA:$AA,Resumo!$C34,Súmula!BX:BX)+SUMIF(Súmula!$AJ:$AJ,Resumo!$C34,Súmula!CI:CI)+SUMIF(Súmula!$AS:$AS,Resumo!$C34,Súmula!CT:CT)))</f>
        <v>1</v>
      </c>
      <c r="I34" s="104" t="n">
        <f aca="false">IF(C34="","",(SUMIF(Súmula!$I:$I,Resumo!$C34,Súmula!BC:BC)+SUMIF(Súmula!$R:$R,Resumo!$C34,Súmula!BN:BN)+SUMIF(Súmula!$AA:$AA,Resumo!$C34,Súmula!BY:BY)+SUMIF(Súmula!$AJ:$AJ,Resumo!$C34,Súmula!CJ:CJ)+SUMIF(Súmula!$AS:$AS,Resumo!$C34,Súmula!CU:CU)))</f>
        <v>20</v>
      </c>
      <c r="J34" s="104" t="n">
        <f aca="false">IF(C34="","",(SUMIF(Súmula!$I:$I,Resumo!$C34,Súmula!BD:BD)+SUMIF(Súmula!$R:$R,Resumo!$C34,Súmula!BO:BO)+SUMIF(Súmula!$AA:$AA,Resumo!$C34,Súmula!BZ:BZ)+SUMIF(Súmula!$AJ:$AJ,Resumo!$C34,Súmula!CK:CK)+SUMIF(Súmula!$AS:$AS,Resumo!$C34,Súmula!CV:CV)))</f>
        <v>16</v>
      </c>
      <c r="K34" s="104" t="n">
        <f aca="false">IF(C34="","",I34-J34)</f>
        <v>4</v>
      </c>
      <c r="L34" s="104"/>
      <c r="N34" s="104" t="str">
        <f aca="false">IF(N35="",IF(C34="","",PROPER(C34)&amp;" "&amp;E34&amp;"/"&amp;D34*2),IF(C34="","",PROPER(C34)&amp;" "&amp;E34&amp;"/"&amp;D34*2&amp;","))</f>
        <v>Rodolf 8/10,</v>
      </c>
    </row>
    <row r="35" customFormat="false" ht="18.95" hidden="false" customHeight="true" outlineLevel="0" collapsed="false">
      <c r="A35" s="104" t="n">
        <f aca="false">Súmula!M27</f>
        <v>5</v>
      </c>
      <c r="B35" s="105" t="n">
        <f aca="false">IF(C35="","",Súmula!W27)</f>
        <v>2506</v>
      </c>
      <c r="C35" s="106" t="str">
        <f aca="false">IF(Súmula!N27="","",Súmula!N27)</f>
        <v>JOÃO LONGO</v>
      </c>
      <c r="D35" s="104" t="n">
        <f aca="false">IF(C35="","",SUM(F35:H35))</f>
        <v>5</v>
      </c>
      <c r="E35" s="107" t="n">
        <f aca="false">IF(C35="","",(F35*2)+G35)</f>
        <v>8</v>
      </c>
      <c r="F35" s="104" t="n">
        <f aca="false">IF(C35="","",(SUMIF(Súmula!$I:$I,Resumo!$C35,Súmula!AZ:AZ)+SUMIF(Súmula!$R:$R,Resumo!$C35,Súmula!BK:BK)+SUMIF(Súmula!$AA:$AA,Resumo!$C35,Súmula!BV:BV)+SUMIF(Súmula!$AJ:$AJ,Resumo!$C35,Súmula!CG:CG)+SUMIF(Súmula!$AS:$AS,Resumo!$C35,Súmula!CR:CR)))</f>
        <v>4</v>
      </c>
      <c r="G35" s="104" t="n">
        <f aca="false"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104" t="n">
        <f aca="false">IF(C35="","",(SUMIF(Súmula!$I:$I,Resumo!$C35,Súmula!BB:BB)+SUMIF(Súmula!$R:$R,Resumo!$C35,Súmula!BM:BM)+SUMIF(Súmula!$AA:$AA,Resumo!$C35,Súmula!BX:BX)+SUMIF(Súmula!$AJ:$AJ,Resumo!$C35,Súmula!CI:CI)+SUMIF(Súmula!$AS:$AS,Resumo!$C35,Súmula!CT:CT)))</f>
        <v>1</v>
      </c>
      <c r="I35" s="104" t="n">
        <f aca="false">IF(C35="","",(SUMIF(Súmula!$I:$I,Resumo!$C35,Súmula!BC:BC)+SUMIF(Súmula!$R:$R,Resumo!$C35,Súmula!BN:BN)+SUMIF(Súmula!$AA:$AA,Resumo!$C35,Súmula!BY:BY)+SUMIF(Súmula!$AJ:$AJ,Resumo!$C35,Súmula!CJ:CJ)+SUMIF(Súmula!$AS:$AS,Resumo!$C35,Súmula!CU:CU)))</f>
        <v>18</v>
      </c>
      <c r="J35" s="104" t="n">
        <f aca="false">IF(C35="","",(SUMIF(Súmula!$I:$I,Resumo!$C35,Súmula!BD:BD)+SUMIF(Súmula!$R:$R,Resumo!$C35,Súmula!BO:BO)+SUMIF(Súmula!$AA:$AA,Resumo!$C35,Súmula!BZ:BZ)+SUMIF(Súmula!$AJ:$AJ,Resumo!$C35,Súmula!CK:CK)+SUMIF(Súmula!$AS:$AS,Resumo!$C35,Súmula!CV:CV)))</f>
        <v>14</v>
      </c>
      <c r="K35" s="104" t="n">
        <f aca="false">IF(C35="","",I35-J35)</f>
        <v>4</v>
      </c>
      <c r="L35" s="104"/>
      <c r="N35" s="104" t="str">
        <f aca="false">IF(N36="",IF(C35="","",PROPER(C35)&amp;" "&amp;E35&amp;"/"&amp;D35*2),IF(C35="","",PROPER(C35)&amp;" "&amp;E35&amp;"/"&amp;D35*2&amp;","))</f>
        <v>João Longo 8/10,</v>
      </c>
    </row>
    <row r="36" customFormat="false" ht="18.95" hidden="false" customHeight="true" outlineLevel="0" collapsed="false">
      <c r="A36" s="104" t="str">
        <f aca="false">Súmula!M28</f>
        <v>R1</v>
      </c>
      <c r="B36" s="105" t="n">
        <f aca="false">IF(C36="","",Súmula!W28)</f>
        <v>2544</v>
      </c>
      <c r="C36" s="106" t="str">
        <f aca="false">IF(Súmula!N28="","",Súmula!N28)</f>
        <v>MARCOS BORGES</v>
      </c>
      <c r="D36" s="104" t="n">
        <f aca="false">IF(C36="","",SUM(F36:H36))</f>
        <v>0</v>
      </c>
      <c r="E36" s="107" t="n">
        <f aca="false">IF(C36="","",(F36*2)+G36)</f>
        <v>0</v>
      </c>
      <c r="F36" s="104" t="n">
        <f aca="false"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104" t="n">
        <f aca="false"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104" t="n">
        <f aca="false"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104" t="n">
        <f aca="false">IF(C36="","",(SUMIF(Súmula!$I:$I,Resumo!$C36,Súmula!BC:BC)+SUMIF(Súmula!$R:$R,Resumo!$C36,Súmula!BN:BN)+SUMIF(Súmula!$AA:$AA,Resumo!$C36,Súmula!BY:BY)+SUMIF(Súmula!$AJ:$AJ,Resumo!$C36,Súmula!CJ:CJ)+SUMIF(Súmula!$AS:$AS,Resumo!$C36,Súmula!CU:CU)))</f>
        <v>0</v>
      </c>
      <c r="J36" s="104" t="n">
        <f aca="false">IF(C36="","",(SUMIF(Súmula!$I:$I,Resumo!$C36,Súmula!BD:BD)+SUMIF(Súmula!$R:$R,Resumo!$C36,Súmula!BO:BO)+SUMIF(Súmula!$AA:$AA,Resumo!$C36,Súmula!BZ:BZ)+SUMIF(Súmula!$AJ:$AJ,Resumo!$C36,Súmula!CK:CK)+SUMIF(Súmula!$AS:$AS,Resumo!$C36,Súmula!CV:CV)))</f>
        <v>0</v>
      </c>
      <c r="K36" s="104" t="n">
        <f aca="false">IF(C36="","",I36-J36)</f>
        <v>0</v>
      </c>
      <c r="L36" s="104"/>
      <c r="N36" s="104" t="str">
        <f aca="false">IF(N37="",IF(C36="","",PROPER(C36)&amp;" "&amp;E36&amp;"/"&amp;D36*2),IF(C36="","",PROPER(C36)&amp;" "&amp;E36&amp;"/"&amp;D36*2&amp;","))</f>
        <v>Marcos Borges 0/0</v>
      </c>
    </row>
    <row r="37" customFormat="false" ht="18.95" hidden="false" customHeight="true" outlineLevel="0" collapsed="false">
      <c r="A37" s="104" t="str">
        <f aca="false">Súmula!M29</f>
        <v>R2</v>
      </c>
      <c r="B37" s="105" t="str">
        <f aca="false">IF(C37="","",Súmula!W29)</f>
        <v/>
      </c>
      <c r="C37" s="106" t="str">
        <f aca="false">IF(Súmula!N29="","",Súmula!N29)</f>
        <v/>
      </c>
      <c r="D37" s="104" t="str">
        <f aca="false">IF(C37="","",SUM(F37:H37))</f>
        <v/>
      </c>
      <c r="E37" s="107" t="str">
        <f aca="false">IF(C37="","",(F37*2)+G37)</f>
        <v/>
      </c>
      <c r="F37" s="104" t="str">
        <f aca="false"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104" t="str">
        <f aca="false"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104" t="str">
        <f aca="false"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104" t="str">
        <f aca="false"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104" t="str">
        <f aca="false"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104" t="str">
        <f aca="false">IF(C37="","",I37-J37)</f>
        <v/>
      </c>
      <c r="L37" s="104"/>
      <c r="N37" s="104" t="str">
        <f aca="false">IF(N38="",IF(C37="","",PROPER(C37)&amp;" "&amp;E37&amp;"/"&amp;D37*2),IF(C37="","",PROPER(C37)&amp;" "&amp;E37&amp;"/"&amp;D37*2&amp;","))</f>
        <v/>
      </c>
    </row>
    <row r="38" customFormat="false" ht="18.95" hidden="false" customHeight="true" outlineLevel="0" collapsed="false">
      <c r="A38" s="104" t="str">
        <f aca="false">Súmula!M30</f>
        <v>R3</v>
      </c>
      <c r="B38" s="105" t="str">
        <f aca="false">IF(C38="","",Súmula!W30)</f>
        <v/>
      </c>
      <c r="C38" s="106" t="str">
        <f aca="false">IF(Súmula!N30="","",Súmula!N30)</f>
        <v/>
      </c>
      <c r="D38" s="104" t="str">
        <f aca="false">IF(C38="","",SUM(F38:H38))</f>
        <v/>
      </c>
      <c r="E38" s="107" t="str">
        <f aca="false">IF(C38="","",(F38*2)+G38)</f>
        <v/>
      </c>
      <c r="F38" s="104" t="str">
        <f aca="false"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104" t="str">
        <f aca="false"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104" t="str">
        <f aca="false"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104" t="str">
        <f aca="false"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104" t="str">
        <f aca="false"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104" t="str">
        <f aca="false">IF(C38="","",I38-J38)</f>
        <v/>
      </c>
      <c r="L38" s="104"/>
      <c r="N38" s="104" t="str">
        <f aca="false">IF(N39="",IF(C38="","",PROPER(C38)&amp;" "&amp;E38&amp;"/"&amp;D38*2),IF(C38="","",PROPER(C38)&amp;" "&amp;E38&amp;"/"&amp;D38*2&amp;","))</f>
        <v/>
      </c>
    </row>
    <row r="39" customFormat="false" ht="18.95" hidden="false" customHeight="true" outlineLevel="0" collapsed="false">
      <c r="A39" s="104" t="str">
        <f aca="false">Súmula!M31</f>
        <v>R4</v>
      </c>
      <c r="B39" s="105" t="str">
        <f aca="false">IF(C39="","",Súmula!W31)</f>
        <v/>
      </c>
      <c r="C39" s="106" t="str">
        <f aca="false">IF(Súmula!N31="","",Súmula!N31)</f>
        <v/>
      </c>
      <c r="D39" s="104" t="str">
        <f aca="false">IF(C39="","",SUM(F39:H39))</f>
        <v/>
      </c>
      <c r="E39" s="107" t="str">
        <f aca="false">IF(C39="","",(F39*2)+G39)</f>
        <v/>
      </c>
      <c r="F39" s="104" t="str">
        <f aca="false"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104" t="str">
        <f aca="false"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104" t="str">
        <f aca="false"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104" t="str">
        <f aca="false"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104" t="str">
        <f aca="false"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104" t="str">
        <f aca="false">IF(C39="","",I39-J39)</f>
        <v/>
      </c>
      <c r="L39" s="104"/>
      <c r="N39" s="104" t="str">
        <f aca="false">IF(N40="",IF(C39="","",PROPER(C39)&amp;" "&amp;E39&amp;"/"&amp;D39*2),IF(C39="","",PROPER(C39)&amp;" "&amp;E39&amp;"/"&amp;D39*2&amp;","))</f>
        <v/>
      </c>
    </row>
    <row r="40" customFormat="false" ht="18.95" hidden="false" customHeight="true" outlineLevel="0" collapsed="false">
      <c r="A40" s="104" t="str">
        <f aca="false">Súmula!M32</f>
        <v>R5</v>
      </c>
      <c r="B40" s="105" t="str">
        <f aca="false">IF(C40="","",Súmula!W32)</f>
        <v/>
      </c>
      <c r="C40" s="106" t="str">
        <f aca="false">IF(Súmula!N32="","",Súmula!N32)</f>
        <v/>
      </c>
      <c r="D40" s="104" t="str">
        <f aca="false">IF(C40="","",SUM(F40:H40))</f>
        <v/>
      </c>
      <c r="E40" s="107" t="str">
        <f aca="false">IF(C40="","",(F40*2)+G40)</f>
        <v/>
      </c>
      <c r="F40" s="104" t="str">
        <f aca="false"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104" t="str">
        <f aca="false"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104" t="str">
        <f aca="false"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104" t="str">
        <f aca="false"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104" t="str">
        <f aca="false"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104" t="str">
        <f aca="false">IF(C40="","",I40-J40)</f>
        <v/>
      </c>
      <c r="L40" s="104"/>
      <c r="N40" s="104" t="str">
        <f aca="false">IF(N41="",IF(C40="","",PROPER(C40)&amp;" "&amp;E40&amp;"/"&amp;D40*2),IF(C40="","",PROPER(C40)&amp;" "&amp;E40&amp;"/"&amp;D40*2&amp;","))</f>
        <v/>
      </c>
    </row>
    <row r="41" customFormat="false" ht="18.95" hidden="false" customHeight="true" outlineLevel="1" collapsed="false">
      <c r="A41" s="104" t="str">
        <f aca="false">Súmula!M33</f>
        <v>R6</v>
      </c>
      <c r="B41" s="105" t="str">
        <f aca="false">IF(C41="","",Súmula!W33)</f>
        <v/>
      </c>
      <c r="C41" s="106" t="str">
        <f aca="false">IF(Súmula!N33="","",Súmula!N33)</f>
        <v/>
      </c>
      <c r="D41" s="104" t="str">
        <f aca="false">IF(C41="","",SUM(F41:H41))</f>
        <v/>
      </c>
      <c r="E41" s="107" t="str">
        <f aca="false">IF(C41="","",(F41*2)+G41)</f>
        <v/>
      </c>
      <c r="F41" s="104" t="str">
        <f aca="false"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104" t="str">
        <f aca="false"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104" t="str">
        <f aca="false"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104" t="str">
        <f aca="false"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104" t="str">
        <f aca="false"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104" t="str">
        <f aca="false">IF(C41="","",I41-J41)</f>
        <v/>
      </c>
      <c r="L41" s="104"/>
      <c r="N41" s="104" t="str">
        <f aca="false">IF(N42="",IF(C41="","",PROPER(C41)&amp;" "&amp;E41&amp;"/"&amp;D41*2),IF(C41="","",PROPER(C41)&amp;" "&amp;E41&amp;"/"&amp;D41*2&amp;","))</f>
        <v/>
      </c>
    </row>
    <row r="42" customFormat="false" ht="18.95" hidden="false" customHeight="true" outlineLevel="1" collapsed="false">
      <c r="A42" s="104" t="str">
        <f aca="false">Súmula!M34</f>
        <v>R7</v>
      </c>
      <c r="B42" s="105" t="str">
        <f aca="false">IF(C42="","",Súmula!W34)</f>
        <v/>
      </c>
      <c r="C42" s="106" t="str">
        <f aca="false">IF(Súmula!N34="","",Súmula!N34)</f>
        <v/>
      </c>
      <c r="D42" s="104" t="str">
        <f aca="false">IF(C42="","",SUM(F42:H42))</f>
        <v/>
      </c>
      <c r="E42" s="107" t="str">
        <f aca="false">IF(C42="","",(F42*2)+G42)</f>
        <v/>
      </c>
      <c r="F42" s="104" t="str">
        <f aca="false"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104" t="str">
        <f aca="false"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104" t="str">
        <f aca="false"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104" t="str">
        <f aca="false"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104" t="str">
        <f aca="false"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104" t="str">
        <f aca="false">IF(C42="","",I42-J42)</f>
        <v/>
      </c>
      <c r="L42" s="104"/>
      <c r="N42" s="104" t="str">
        <f aca="false">IF(N43="",IF(C42="","",PROPER(C42)&amp;" "&amp;E42&amp;"/"&amp;D42*2),IF(C42="","",PROPER(C42)&amp;" "&amp;E42&amp;"/"&amp;D42*2&amp;","))</f>
        <v/>
      </c>
    </row>
    <row r="43" customFormat="false" ht="18.95" hidden="false" customHeight="true" outlineLevel="1" collapsed="false">
      <c r="A43" s="104" t="str">
        <f aca="false">Súmula!M35</f>
        <v>R8</v>
      </c>
      <c r="B43" s="105" t="str">
        <f aca="false">IF(C43="","",Súmula!W35)</f>
        <v/>
      </c>
      <c r="C43" s="106" t="str">
        <f aca="false">IF(Súmula!N35="","",Súmula!N35)</f>
        <v/>
      </c>
      <c r="D43" s="104" t="str">
        <f aca="false">IF(C43="","",SUM(F43:H43))</f>
        <v/>
      </c>
      <c r="E43" s="107" t="str">
        <f aca="false">IF(C43="","",(F43*2)+G43)</f>
        <v/>
      </c>
      <c r="F43" s="104" t="str">
        <f aca="false"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104" t="str">
        <f aca="false"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104" t="str">
        <f aca="false"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104" t="str">
        <f aca="false"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104" t="str">
        <f aca="false"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104" t="str">
        <f aca="false">IF(C43="","",I43-J43)</f>
        <v/>
      </c>
      <c r="L43" s="104"/>
      <c r="N43" s="104" t="str">
        <f aca="false">IF(N44="",IF(C43="","",PROPER(C43)&amp;" "&amp;E43&amp;"/"&amp;D43*2),IF(C43="","",PROPER(C43)&amp;" "&amp;E43&amp;"/"&amp;D43*2&amp;","))</f>
        <v/>
      </c>
    </row>
    <row r="44" customFormat="false" ht="18.95" hidden="false" customHeight="true" outlineLevel="1" collapsed="false">
      <c r="A44" s="104" t="str">
        <f aca="false">Súmula!M36</f>
        <v>R9</v>
      </c>
      <c r="B44" s="105" t="str">
        <f aca="false">IF(C44="","",Súmula!W36)</f>
        <v/>
      </c>
      <c r="C44" s="106" t="str">
        <f aca="false">IF(Súmula!N36="","",Súmula!N36)</f>
        <v/>
      </c>
      <c r="D44" s="104" t="str">
        <f aca="false">IF(C44="","",SUM(F44:H44))</f>
        <v/>
      </c>
      <c r="E44" s="107" t="str">
        <f aca="false">IF(C44="","",(F44*2)+G44)</f>
        <v/>
      </c>
      <c r="F44" s="104" t="str">
        <f aca="false"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104" t="str">
        <f aca="false"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104" t="str">
        <f aca="false"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104" t="str">
        <f aca="false"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104" t="str">
        <f aca="false"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104" t="str">
        <f aca="false">IF(C44="","",I44-J44)</f>
        <v/>
      </c>
      <c r="L44" s="104"/>
      <c r="N44" s="104" t="str">
        <f aca="false">IF(N45="",IF(C44="","",PROPER(C44)&amp;" "&amp;E44&amp;"/"&amp;D44*2),IF(C44="","",PROPER(C44)&amp;" "&amp;E44&amp;"/"&amp;D44*2&amp;","))</f>
        <v/>
      </c>
    </row>
    <row r="45" customFormat="false" ht="18.95" hidden="false" customHeight="true" outlineLevel="1" collapsed="false">
      <c r="A45" s="104" t="str">
        <f aca="false">Súmula!M37</f>
        <v>R10</v>
      </c>
      <c r="B45" s="105" t="str">
        <f aca="false">IF(C45="","",Súmula!W37)</f>
        <v/>
      </c>
      <c r="C45" s="106" t="str">
        <f aca="false">IF(Súmula!N37="","",Súmula!N37)</f>
        <v/>
      </c>
      <c r="D45" s="104" t="str">
        <f aca="false">IF(C45="","",SUM(F45:H45))</f>
        <v/>
      </c>
      <c r="E45" s="107" t="str">
        <f aca="false">IF(C45="","",(F45*2)+G45)</f>
        <v/>
      </c>
      <c r="F45" s="104" t="str">
        <f aca="false"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104" t="str">
        <f aca="false"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104" t="str">
        <f aca="false"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104" t="str">
        <f aca="false"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104" t="str">
        <f aca="false"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104" t="str">
        <f aca="false">IF(C45="","",I45-J45)</f>
        <v/>
      </c>
      <c r="L45" s="104"/>
      <c r="N45" s="104" t="str">
        <f aca="false">IF(N46="",IF(C45="","",PROPER(C45)&amp;" "&amp;E45&amp;"/"&amp;D45*2),IF(C45="","",PROPER(C45)&amp;" "&amp;E45&amp;"/"&amp;D45*2&amp;","))</f>
        <v/>
      </c>
    </row>
    <row r="46" customFormat="false" ht="18.95" hidden="false" customHeight="true" outlineLevel="1" collapsed="false">
      <c r="A46" s="104" t="str">
        <f aca="false">Súmula!M38</f>
        <v>R11</v>
      </c>
      <c r="B46" s="105" t="str">
        <f aca="false">IF(C46="","",Súmula!W38)</f>
        <v/>
      </c>
      <c r="C46" s="106" t="str">
        <f aca="false">IF(Súmula!N38="","",Súmula!N38)</f>
        <v/>
      </c>
      <c r="D46" s="104" t="str">
        <f aca="false">IF(C46="","",SUM(F46:H46))</f>
        <v/>
      </c>
      <c r="E46" s="107" t="str">
        <f aca="false">IF(C46="","",(F46*2)+G46)</f>
        <v/>
      </c>
      <c r="F46" s="104" t="str">
        <f aca="false"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104" t="str">
        <f aca="false"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104" t="str">
        <f aca="false"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104" t="str">
        <f aca="false"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104" t="str">
        <f aca="false"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104" t="str">
        <f aca="false">IF(C46="","",I46-J46)</f>
        <v/>
      </c>
      <c r="L46" s="104"/>
      <c r="N46" s="104" t="str">
        <f aca="false">IF(N47="",IF(C46="","",PROPER(C46)&amp;" "&amp;E46&amp;"/"&amp;D46*2),IF(C46="","",PROPER(C46)&amp;" "&amp;E46&amp;"/"&amp;D46*2&amp;","))</f>
        <v/>
      </c>
    </row>
    <row r="47" customFormat="false" ht="18.95" hidden="false" customHeight="true" outlineLevel="1" collapsed="false">
      <c r="A47" s="104" t="str">
        <f aca="false">Súmula!M39</f>
        <v>R12</v>
      </c>
      <c r="B47" s="105" t="str">
        <f aca="false">IF(C47="","",Súmula!W39)</f>
        <v/>
      </c>
      <c r="C47" s="106" t="str">
        <f aca="false">IF(Súmula!N39="","",Súmula!N39)</f>
        <v/>
      </c>
      <c r="D47" s="104" t="str">
        <f aca="false">IF(C47="","",SUM(F47:H47))</f>
        <v/>
      </c>
      <c r="E47" s="107" t="str">
        <f aca="false">IF(C47="","",(F47*2)+G47)</f>
        <v/>
      </c>
      <c r="F47" s="104" t="str">
        <f aca="false"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104" t="str">
        <f aca="false"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104" t="str">
        <f aca="false"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104" t="str">
        <f aca="false"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104" t="str">
        <f aca="false"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104" t="str">
        <f aca="false">IF(C47="","",I47-J47)</f>
        <v/>
      </c>
      <c r="L47" s="104"/>
      <c r="N47" s="104" t="str">
        <f aca="false">IF(N48="",IF(C47="","",PROPER(C47)&amp;" "&amp;E47&amp;"/"&amp;D47*2),IF(C47="","",PROPER(C47)&amp;" "&amp;E47&amp;"/"&amp;D47*2&amp;","))</f>
        <v/>
      </c>
    </row>
    <row r="48" customFormat="false" ht="18.95" hidden="false" customHeight="true" outlineLevel="1" collapsed="false">
      <c r="A48" s="104" t="str">
        <f aca="false">Súmula!M40</f>
        <v>R13</v>
      </c>
      <c r="B48" s="105" t="str">
        <f aca="false">IF(C48="","",Súmula!W40)</f>
        <v/>
      </c>
      <c r="C48" s="106" t="str">
        <f aca="false">IF(Súmula!N40="","",Súmula!N40)</f>
        <v/>
      </c>
      <c r="D48" s="104" t="str">
        <f aca="false">IF(C48="","",SUM(F48:H48))</f>
        <v/>
      </c>
      <c r="E48" s="107" t="str">
        <f aca="false">IF(C48="","",(F48*2)+G48)</f>
        <v/>
      </c>
      <c r="F48" s="104" t="str">
        <f aca="false"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104" t="str">
        <f aca="false"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104" t="str">
        <f aca="false"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104" t="str">
        <f aca="false"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104" t="str">
        <f aca="false"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104" t="str">
        <f aca="false">IF(C48="","",I48-J48)</f>
        <v/>
      </c>
      <c r="L48" s="104"/>
      <c r="N48" s="104" t="str">
        <f aca="false">IF(N49="",IF(C48="","",PROPER(C48)&amp;" "&amp;E48&amp;"/"&amp;D48*2),IF(C48="","",PROPER(C48)&amp;" "&amp;E48&amp;"/"&amp;D48*2&amp;","))</f>
        <v/>
      </c>
    </row>
    <row r="49" customFormat="false" ht="18.95" hidden="false" customHeight="true" outlineLevel="1" collapsed="false">
      <c r="A49" s="104" t="str">
        <f aca="false">Súmula!M41</f>
        <v>R14</v>
      </c>
      <c r="B49" s="105" t="str">
        <f aca="false">IF(C49="","",Súmula!W41)</f>
        <v/>
      </c>
      <c r="C49" s="106" t="str">
        <f aca="false">IF(Súmula!N41="","",Súmula!N41)</f>
        <v/>
      </c>
      <c r="D49" s="104" t="str">
        <f aca="false">IF(C49="","",SUM(F49:H49))</f>
        <v/>
      </c>
      <c r="E49" s="107" t="str">
        <f aca="false">IF(C49="","",(F49*2)+G49)</f>
        <v/>
      </c>
      <c r="F49" s="104" t="str">
        <f aca="false"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104" t="str">
        <f aca="false"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104" t="str">
        <f aca="false"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104" t="str">
        <f aca="false"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104" t="str">
        <f aca="false"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104" t="str">
        <f aca="false">IF(C49="","",I49-J49)</f>
        <v/>
      </c>
      <c r="L49" s="104"/>
      <c r="N49" s="104" t="str">
        <f aca="false">IF(N50="",IF(C49="","",PROPER(C49)&amp;" "&amp;E49&amp;"/"&amp;D49*2),IF(C49="","",PROPER(C49)&amp;" "&amp;E49&amp;"/"&amp;D49*2&amp;","))</f>
        <v/>
      </c>
    </row>
    <row r="50" customFormat="false" ht="18.95" hidden="false" customHeight="true" outlineLevel="1" collapsed="false">
      <c r="A50" s="104" t="str">
        <f aca="false">Súmula!M42</f>
        <v>R15</v>
      </c>
      <c r="B50" s="105" t="str">
        <f aca="false">IF(C50="","",Súmula!W42)</f>
        <v/>
      </c>
      <c r="C50" s="106" t="str">
        <f aca="false">IF(Súmula!N42="","",Súmula!N42)</f>
        <v/>
      </c>
      <c r="D50" s="104" t="str">
        <f aca="false">IF(C50="","",SUM(F50:H50))</f>
        <v/>
      </c>
      <c r="E50" s="107" t="str">
        <f aca="false">IF(C50="","",(F50*2)+G50)</f>
        <v/>
      </c>
      <c r="F50" s="104" t="str">
        <f aca="false"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104" t="str">
        <f aca="false"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104" t="str">
        <f aca="false"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104" t="str">
        <f aca="false"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104" t="str">
        <f aca="false"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104" t="str">
        <f aca="false">IF(C50="","",I50-J50)</f>
        <v/>
      </c>
      <c r="L50" s="104"/>
      <c r="N50" s="104" t="str">
        <f aca="false">IF(N51="",IF(C50="","",PROPER(C50)&amp;" "&amp;E50&amp;"/"&amp;D50*2),IF(C50="","",PROPER(C50)&amp;" "&amp;E50&amp;"/"&amp;D50*2&amp;","))</f>
        <v/>
      </c>
    </row>
    <row r="51" customFormat="false" ht="18.95" hidden="false" customHeight="true" outlineLevel="0" collapsed="false">
      <c r="A51" s="108" t="s">
        <v>95</v>
      </c>
      <c r="B51" s="109"/>
      <c r="C51" s="110"/>
      <c r="D51" s="111" t="n">
        <f aca="false">SUM(D31:D50)</f>
        <v>25</v>
      </c>
      <c r="E51" s="112" t="n">
        <f aca="false">SUM(E31:E50)</f>
        <v>26</v>
      </c>
      <c r="F51" s="111" t="n">
        <f aca="false">SUM(F31:F50)</f>
        <v>12</v>
      </c>
      <c r="G51" s="111" t="n">
        <f aca="false">SUM(G31:G50)</f>
        <v>2</v>
      </c>
      <c r="H51" s="111" t="n">
        <f aca="false">SUM(H31:H50)</f>
        <v>11</v>
      </c>
      <c r="I51" s="111" t="n">
        <f aca="false">SUM(I31:I50)</f>
        <v>88</v>
      </c>
      <c r="J51" s="111" t="n">
        <f aca="false">SUM(J31:J50)</f>
        <v>85</v>
      </c>
      <c r="K51" s="111" t="n">
        <f aca="false">SUM(K31:K50)</f>
        <v>3</v>
      </c>
      <c r="L51" s="111"/>
    </row>
    <row r="52" customFormat="false" ht="6" hidden="false" customHeight="true" outlineLevel="0" collapsed="false"/>
    <row r="53" customFormat="false" ht="18" hidden="false" customHeight="true" outlineLevel="0" collapsed="false">
      <c r="A53" s="115" t="s">
        <v>96</v>
      </c>
      <c r="B53" s="115"/>
      <c r="C53" s="115"/>
      <c r="D53" s="116"/>
      <c r="E53" s="116"/>
      <c r="F53" s="117"/>
      <c r="G53" s="89"/>
      <c r="H53" s="89"/>
      <c r="I53" s="115" t="s">
        <v>97</v>
      </c>
      <c r="J53" s="115"/>
      <c r="K53" s="115"/>
      <c r="L53" s="118"/>
    </row>
    <row r="54" customFormat="false" ht="6" hidden="false" customHeight="true" outlineLevel="0" collapsed="false">
      <c r="A54" s="89"/>
      <c r="B54" s="119"/>
      <c r="C54" s="89"/>
      <c r="D54" s="89"/>
      <c r="E54" s="89"/>
      <c r="F54" s="89"/>
      <c r="G54" s="89"/>
      <c r="H54" s="89"/>
      <c r="I54" s="89"/>
      <c r="J54" s="89"/>
      <c r="K54" s="89"/>
      <c r="L54" s="89"/>
    </row>
    <row r="55" customFormat="false" ht="15" hidden="false" customHeight="true" outlineLevel="0" collapsed="false">
      <c r="A55" s="89" t="s">
        <v>98</v>
      </c>
      <c r="B55" s="120" t="s">
        <v>99</v>
      </c>
      <c r="C55" s="89"/>
      <c r="D55" s="89"/>
      <c r="E55" s="89"/>
      <c r="F55" s="89"/>
      <c r="G55" s="89"/>
      <c r="H55" s="89"/>
      <c r="I55" s="89"/>
      <c r="J55" s="89"/>
      <c r="K55" s="89"/>
      <c r="L55" s="89"/>
    </row>
    <row r="56" customFormat="false" ht="15" hidden="false" customHeight="true" outlineLevel="0" collapsed="false">
      <c r="A56" s="89"/>
      <c r="B56" s="120" t="s">
        <v>100</v>
      </c>
      <c r="C56" s="89"/>
      <c r="D56" s="89"/>
      <c r="E56" s="89"/>
      <c r="F56" s="89"/>
      <c r="G56" s="89"/>
      <c r="H56" s="89"/>
      <c r="I56" s="89"/>
      <c r="J56" s="89"/>
      <c r="K56" s="89"/>
      <c r="L56" s="89"/>
    </row>
    <row r="57" customFormat="false" ht="15" hidden="false" customHeight="true" outlineLevel="0" collapsed="false">
      <c r="A57" s="89"/>
      <c r="B57" s="121" t="s">
        <v>101</v>
      </c>
      <c r="C57" s="89"/>
      <c r="D57" s="89"/>
      <c r="E57" s="89"/>
      <c r="F57" s="89"/>
      <c r="G57" s="89"/>
      <c r="H57" s="89"/>
      <c r="I57" s="89"/>
      <c r="J57" s="89"/>
      <c r="K57" s="89"/>
      <c r="L57" s="89"/>
    </row>
    <row r="58" customFormat="false" ht="15" hidden="false" customHeight="true" outlineLevel="0" collapsed="false">
      <c r="A58" s="89"/>
      <c r="B58" s="121" t="s">
        <v>102</v>
      </c>
      <c r="C58" s="89"/>
      <c r="D58" s="89"/>
      <c r="E58" s="89"/>
      <c r="F58" s="89"/>
      <c r="G58" s="89"/>
      <c r="H58" s="89"/>
      <c r="I58" s="89"/>
      <c r="J58" s="89"/>
      <c r="K58" s="89"/>
      <c r="L58" s="89"/>
    </row>
    <row r="59" customFormat="false" ht="15" hidden="false" customHeight="true" outlineLevel="0" collapsed="false">
      <c r="A59" s="89"/>
      <c r="B59" s="121" t="s">
        <v>103</v>
      </c>
      <c r="C59" s="89"/>
      <c r="D59" s="89"/>
      <c r="E59" s="89"/>
      <c r="F59" s="89"/>
      <c r="G59" s="89"/>
      <c r="H59" s="89"/>
      <c r="I59" s="89"/>
      <c r="J59" s="89"/>
      <c r="K59" s="89"/>
      <c r="L59" s="89"/>
    </row>
    <row r="60" customFormat="false" ht="15" hidden="false" customHeight="true" outlineLevel="0" collapsed="false">
      <c r="A60" s="89"/>
      <c r="B60" s="121" t="s">
        <v>104</v>
      </c>
      <c r="C60" s="89"/>
      <c r="D60" s="89"/>
      <c r="E60" s="89"/>
      <c r="F60" s="89"/>
      <c r="G60" s="89"/>
      <c r="H60" s="89"/>
      <c r="I60" s="89"/>
      <c r="J60" s="89"/>
      <c r="K60" s="89"/>
      <c r="L60" s="89"/>
    </row>
    <row r="61" customFormat="false" ht="15" hidden="false" customHeight="true" outlineLevel="0" collapsed="false">
      <c r="A61" s="89"/>
      <c r="B61" s="119"/>
      <c r="C61" s="89"/>
      <c r="D61" s="89"/>
      <c r="E61" s="89"/>
      <c r="F61" s="89"/>
      <c r="G61" s="89"/>
      <c r="H61" s="89"/>
      <c r="I61" s="89"/>
      <c r="J61" s="89"/>
      <c r="K61" s="89"/>
      <c r="L61" s="89"/>
    </row>
    <row r="62" customFormat="false" ht="15" hidden="false" customHeight="true" outlineLevel="0" collapsed="false">
      <c r="A62" s="122" t="s">
        <v>105</v>
      </c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</row>
    <row r="63" customFormat="false" ht="15" hidden="false" customHeight="true" outlineLevel="0" collapsed="false">
      <c r="A63" s="124" t="str">
        <f aca="false"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>CEPE 2004:24 - Basílio 7/10,  Walnir 6/10,  Manoel 3/10,  Sergio Teacher 2/10,  Mario Novaes 6/10                              </v>
      </c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</row>
    <row r="64" customFormat="false" ht="15" hidden="false" customHeight="true" outlineLevel="0" collapsed="false">
      <c r="A64" s="124"/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</row>
    <row r="65" customFormat="false" ht="15" hidden="false" customHeight="true" outlineLevel="0" collapsed="false">
      <c r="A65" s="124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</row>
    <row r="66" customFormat="false" ht="15" hidden="false" customHeight="true" outlineLevel="0" collapsed="false">
      <c r="A66" s="124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</row>
    <row r="67" customFormat="false" ht="15" hidden="false" customHeight="true" outlineLevel="0" collapsed="false">
      <c r="A67" s="124" t="str">
        <f aca="false"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>DALMÁCIA:26 - Marco Butantã 6/10,  Cabral 1/10,  Drausio 3/10,  Rodolf 8/10,  João Longo 8/10,  Marcos Borges 0/0                            </v>
      </c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customFormat="false" ht="15" hidden="false" customHeight="true" outlineLevel="0" collapsed="false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customFormat="false" ht="15" hidden="false" customHeight="true" outlineLevel="0" collapsed="false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customFormat="false" ht="15" hidden="false" customHeight="true" outlineLevel="0" collapsed="false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="86" customFormat="true" ht="15" hidden="false" customHeight="true" outlineLevel="0" collapsed="false"/>
    <row r="72" s="86" customFormat="true" ht="15" hidden="false" customHeight="true" outlineLevel="0" collapsed="false"/>
    <row r="73" s="86" customFormat="true" ht="15" hidden="false" customHeight="true" outlineLevel="0" collapsed="false"/>
    <row r="74" s="86" customFormat="true" ht="15" hidden="false" customHeight="true" outlineLevel="0" collapsed="false"/>
    <row r="75" s="86" customFormat="true" ht="15" hidden="false" customHeight="true" outlineLevel="0" collapsed="false"/>
    <row r="76" s="86" customFormat="true" ht="15" hidden="false" customHeight="true" outlineLevel="0" collapsed="false"/>
    <row r="77" s="86" customFormat="true" ht="15" hidden="false" customHeight="true" outlineLevel="0" collapsed="false"/>
    <row r="78" s="86" customFormat="true" ht="15" hidden="false" customHeight="true" outlineLevel="0" collapsed="false"/>
    <row r="79" s="86" customFormat="true" ht="15" hidden="false" customHeight="true" outlineLevel="0" collapsed="false"/>
    <row r="80" s="86" customFormat="true" ht="15" hidden="false" customHeight="true" outlineLevel="0" collapsed="false"/>
    <row r="81" s="86" customFormat="true" ht="15" hidden="false" customHeight="true" outlineLevel="0" collapsed="false"/>
    <row r="82" s="86" customFormat="true" ht="15" hidden="false" customHeight="true" outlineLevel="0" collapsed="false"/>
    <row r="83" s="86" customFormat="true" ht="15" hidden="false" customHeight="true" outlineLevel="0" collapsed="false"/>
    <row r="84" s="86" customFormat="true" ht="15" hidden="false" customHeight="true" outlineLevel="0" collapsed="false"/>
    <row r="85" s="86" customFormat="true" ht="15" hidden="false" customHeight="true" outlineLevel="0" collapsed="false"/>
    <row r="86" s="86" customFormat="true" ht="15" hidden="false" customHeight="true" outlineLevel="0" collapsed="false"/>
    <row r="87" s="86" customFormat="true" ht="15" hidden="false" customHeight="true" outlineLevel="0" collapsed="false"/>
    <row r="88" s="86" customFormat="true" ht="15" hidden="false" customHeight="true" outlineLevel="0" collapsed="false"/>
    <row r="89" s="86" customFormat="true" ht="15" hidden="false" customHeight="true" outlineLevel="0" collapsed="false"/>
    <row r="90" s="86" customFormat="true" ht="15" hidden="false" customHeight="true" outlineLevel="0" collapsed="false"/>
    <row r="91" s="86" customFormat="true" ht="15" hidden="false" customHeight="true" outlineLevel="0" collapsed="false"/>
    <row r="92" s="86" customFormat="true" ht="15" hidden="false" customHeight="true" outlineLevel="0" collapsed="false"/>
    <row r="93" s="86" customFormat="true" ht="15" hidden="false" customHeight="true" outlineLevel="0" collapsed="false"/>
    <row r="94" s="86" customFormat="true" ht="15" hidden="false" customHeight="true" outlineLevel="0" collapsed="false"/>
    <row r="95" s="86" customFormat="true" ht="15" hidden="false" customHeight="true" outlineLevel="0" collapsed="false"/>
    <row r="96" s="86" customFormat="true" ht="15" hidden="false" customHeight="true" outlineLevel="0" collapsed="false"/>
    <row r="97" s="86" customFormat="true" ht="15" hidden="false" customHeight="true" outlineLevel="0" collapsed="false"/>
    <row r="98" s="86" customFormat="true" ht="15" hidden="false" customHeight="true" outlineLevel="0" collapsed="false"/>
    <row r="99" s="86" customFormat="true" ht="15" hidden="false" customHeight="true" outlineLevel="0" collapsed="false"/>
    <row r="100" s="86" customFormat="true" ht="15" hidden="false" customHeight="true" outlineLevel="0" collapsed="false"/>
    <row r="101" s="86" customFormat="true" ht="15" hidden="false" customHeight="true" outlineLevel="0" collapsed="false"/>
    <row r="102" s="86" customFormat="true" ht="15" hidden="false" customHeight="true" outlineLevel="0" collapsed="false"/>
    <row r="103" s="86" customFormat="true" ht="15" hidden="false" customHeight="true" outlineLevel="0" collapsed="false"/>
    <row r="104" s="86" customFormat="true" ht="15" hidden="false" customHeight="true" outlineLevel="0" collapsed="false"/>
    <row r="105" s="86" customFormat="true" ht="15" hidden="false" customHeight="true" outlineLevel="0" collapsed="false"/>
    <row r="106" s="86" customFormat="true" ht="15" hidden="false" customHeight="true" outlineLevel="0" collapsed="false"/>
    <row r="107" s="86" customFormat="true" ht="15" hidden="false" customHeight="true" outlineLevel="0" collapsed="false"/>
    <row r="108" s="86" customFormat="true" ht="15" hidden="false" customHeight="true" outlineLevel="0" collapsed="false"/>
    <row r="109" s="86" customFormat="true" ht="15" hidden="false" customHeight="true" outlineLevel="0" collapsed="false"/>
    <row r="110" s="86" customFormat="true" ht="15" hidden="false" customHeight="true" outlineLevel="0" collapsed="false"/>
    <row r="111" s="86" customFormat="true" ht="15" hidden="false" customHeight="true" outlineLevel="0" collapsed="false"/>
    <row r="112" s="86" customFormat="true" ht="15" hidden="false" customHeight="true" outlineLevel="0" collapsed="false"/>
    <row r="113" s="86" customFormat="true" ht="15" hidden="false" customHeight="true" outlineLevel="0" collapsed="false"/>
    <row r="114" s="86" customFormat="true" ht="15" hidden="false" customHeight="true" outlineLevel="0" collapsed="false"/>
    <row r="115" s="86" customFormat="true" ht="15" hidden="false" customHeight="true" outlineLevel="0" collapsed="false"/>
    <row r="116" s="86" customFormat="true" ht="15" hidden="false" customHeight="true" outlineLevel="0" collapsed="false"/>
    <row r="117" s="86" customFormat="true" ht="15" hidden="false" customHeight="true" outlineLevel="0" collapsed="false"/>
    <row r="118" s="86" customFormat="true" ht="15" hidden="false" customHeight="true" outlineLevel="0" collapsed="false"/>
    <row r="119" s="86" customFormat="true" ht="15" hidden="false" customHeight="true" outlineLevel="0" collapsed="false"/>
    <row r="120" s="86" customFormat="true" ht="15" hidden="false" customHeight="true" outlineLevel="0" collapsed="false"/>
    <row r="121" s="86" customFormat="true" ht="15" hidden="false" customHeight="true" outlineLevel="0" collapsed="false"/>
    <row r="122" s="86" customFormat="true" ht="15" hidden="false" customHeight="true" outlineLevel="0" collapsed="false"/>
    <row r="123" s="86" customFormat="true" ht="15" hidden="false" customHeight="true" outlineLevel="0" collapsed="false"/>
    <row r="124" s="86" customFormat="true" ht="15" hidden="false" customHeight="true" outlineLevel="0" collapsed="false"/>
    <row r="125" s="86" customFormat="true" ht="15" hidden="false" customHeight="true" outlineLevel="0" collapsed="false"/>
    <row r="126" s="86" customFormat="true" ht="15" hidden="false" customHeight="true" outlineLevel="0" collapsed="false"/>
    <row r="127" s="86" customFormat="true" ht="15" hidden="false" customHeight="true" outlineLevel="0" collapsed="false"/>
    <row r="128" s="86" customFormat="true" ht="15" hidden="false" customHeight="true" outlineLevel="0" collapsed="false"/>
    <row r="129" s="86" customFormat="true" ht="15" hidden="false" customHeight="true" outlineLevel="0" collapsed="false"/>
    <row r="130" s="86" customFormat="true" ht="15" hidden="false" customHeight="true" outlineLevel="0" collapsed="false"/>
    <row r="131" s="86" customFormat="true" ht="15" hidden="false" customHeight="true" outlineLevel="0" collapsed="false"/>
    <row r="132" s="86" customFormat="true" ht="15" hidden="false" customHeight="true" outlineLevel="0" collapsed="false"/>
    <row r="133" s="86" customFormat="true" ht="15" hidden="false" customHeight="true" outlineLevel="0" collapsed="false"/>
    <row r="134" s="86" customFormat="true" ht="15" hidden="false" customHeight="true" outlineLevel="0" collapsed="false"/>
    <row r="135" s="86" customFormat="true" ht="15" hidden="false" customHeight="true" outlineLevel="0" collapsed="false"/>
    <row r="136" s="86" customFormat="true" ht="15" hidden="false" customHeight="true" outlineLevel="0" collapsed="false"/>
    <row r="137" s="86" customFormat="true" ht="15" hidden="false" customHeight="true" outlineLevel="0" collapsed="false"/>
    <row r="138" s="86" customFormat="true" ht="15" hidden="false" customHeight="true" outlineLevel="0" collapsed="false"/>
    <row r="139" s="86" customFormat="true" ht="15" hidden="false" customHeight="true" outlineLevel="0" collapsed="false"/>
    <row r="140" s="86" customFormat="true" ht="15" hidden="false" customHeight="true" outlineLevel="0" collapsed="false"/>
    <row r="141" s="86" customFormat="true" ht="15" hidden="false" customHeight="true" outlineLevel="0" collapsed="false"/>
    <row r="142" s="86" customFormat="true" ht="15" hidden="false" customHeight="true" outlineLevel="0" collapsed="false"/>
    <row r="143" s="86" customFormat="true" ht="15" hidden="false" customHeight="true" outlineLevel="0" collapsed="false"/>
    <row r="144" s="86" customFormat="true" ht="15" hidden="false" customHeight="true" outlineLevel="0" collapsed="false"/>
    <row r="145" s="86" customFormat="true" ht="15" hidden="false" customHeight="true" outlineLevel="0" collapsed="false"/>
    <row r="146" s="86" customFormat="true" ht="15" hidden="false" customHeight="true" outlineLevel="0" collapsed="false"/>
    <row r="147" s="86" customFormat="true" ht="15" hidden="false" customHeight="true" outlineLevel="0" collapsed="false"/>
    <row r="148" s="86" customFormat="true" ht="15" hidden="false" customHeight="true" outlineLevel="0" collapsed="false"/>
    <row r="149" s="86" customFormat="true" ht="15" hidden="false" customHeight="true" outlineLevel="0" collapsed="false"/>
    <row r="150" s="86" customFormat="true" ht="15" hidden="false" customHeight="true" outlineLevel="0" collapsed="false"/>
  </sheetData>
  <sheetProtection sheet="true"/>
  <mergeCells count="5">
    <mergeCell ref="D5:F5"/>
    <mergeCell ref="A53:C53"/>
    <mergeCell ref="I53:K53"/>
    <mergeCell ref="A63:L66"/>
    <mergeCell ref="A67:L70"/>
  </mergeCells>
  <printOptions headings="false" gridLines="false" gridLinesSet="true" horizontalCentered="true" verticalCentered="false"/>
  <pageMargins left="0.196527777777778" right="0.196527777777778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C33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1" activeCellId="0" sqref="M11"/>
    </sheetView>
  </sheetViews>
  <sheetFormatPr defaultColWidth="4.70703125" defaultRowHeight="13.5" customHeight="true" zeroHeight="false" outlineLevelRow="0" outlineLevelCol="0"/>
  <cols>
    <col collapsed="false" customWidth="true" hidden="false" outlineLevel="0" max="1" min="1" style="125" width="3.9"/>
    <col collapsed="false" customWidth="true" hidden="false" outlineLevel="0" max="2" min="2" style="125" width="2.29"/>
    <col collapsed="false" customWidth="true" hidden="false" outlineLevel="0" max="4" min="3" style="125" width="3.9"/>
    <col collapsed="false" customWidth="true" hidden="false" outlineLevel="0" max="5" min="5" style="125" width="2.29"/>
    <col collapsed="false" customWidth="true" hidden="false" outlineLevel="0" max="7" min="6" style="125" width="3.9"/>
    <col collapsed="false" customWidth="true" hidden="false" outlineLevel="0" max="8" min="8" style="125" width="2.29"/>
    <col collapsed="false" customWidth="true" hidden="false" outlineLevel="0" max="10" min="9" style="125" width="3.9"/>
    <col collapsed="false" customWidth="true" hidden="false" outlineLevel="0" max="11" min="11" style="125" width="2.29"/>
    <col collapsed="false" customWidth="true" hidden="false" outlineLevel="0" max="13" min="12" style="125" width="3.9"/>
    <col collapsed="false" customWidth="true" hidden="false" outlineLevel="0" max="14" min="14" style="125" width="2.29"/>
    <col collapsed="false" customWidth="true" hidden="false" outlineLevel="0" max="16" min="15" style="125" width="3.9"/>
    <col collapsed="false" customWidth="true" hidden="false" outlineLevel="0" max="17" min="17" style="125" width="2.29"/>
    <col collapsed="false" customWidth="true" hidden="false" outlineLevel="0" max="19" min="18" style="125" width="3.9"/>
    <col collapsed="false" customWidth="true" hidden="false" outlineLevel="0" max="20" min="20" style="125" width="2.29"/>
    <col collapsed="false" customWidth="true" hidden="false" outlineLevel="0" max="22" min="21" style="125" width="3.9"/>
    <col collapsed="false" customWidth="true" hidden="false" outlineLevel="0" max="23" min="23" style="125" width="2.29"/>
    <col collapsed="false" customWidth="true" hidden="false" outlineLevel="0" max="25" min="24" style="125" width="3.9"/>
    <col collapsed="false" customWidth="true" hidden="false" outlineLevel="0" max="26" min="26" style="125" width="2.29"/>
    <col collapsed="false" customWidth="true" hidden="false" outlineLevel="0" max="28" min="27" style="125" width="3.9"/>
    <col collapsed="false" customWidth="true" hidden="false" outlineLevel="0" max="29" min="29" style="125" width="2.29"/>
    <col collapsed="false" customWidth="true" hidden="false" outlineLevel="0" max="31" min="30" style="125" width="3.9"/>
    <col collapsed="false" customWidth="true" hidden="false" outlineLevel="0" max="32" min="32" style="125" width="2.29"/>
    <col collapsed="false" customWidth="true" hidden="false" outlineLevel="0" max="34" min="33" style="125" width="3.9"/>
    <col collapsed="false" customWidth="true" hidden="false" outlineLevel="0" max="35" min="35" style="125" width="2.29"/>
    <col collapsed="false" customWidth="true" hidden="false" outlineLevel="0" max="37" min="36" style="125" width="3.9"/>
    <col collapsed="false" customWidth="true" hidden="false" outlineLevel="0" max="38" min="38" style="125" width="2.29"/>
    <col collapsed="false" customWidth="true" hidden="false" outlineLevel="0" max="40" min="39" style="125" width="3.9"/>
    <col collapsed="false" customWidth="true" hidden="false" outlineLevel="0" max="41" min="41" style="125" width="2.29"/>
    <col collapsed="false" customWidth="true" hidden="false" outlineLevel="0" max="43" min="42" style="125" width="3.9"/>
    <col collapsed="false" customWidth="true" hidden="false" outlineLevel="0" max="44" min="44" style="125" width="2.29"/>
    <col collapsed="false" customWidth="true" hidden="false" outlineLevel="0" max="45" min="45" style="125" width="3.9"/>
    <col collapsed="false" customWidth="false" hidden="false" outlineLevel="0" max="16384" min="46" style="126" width="4.7"/>
  </cols>
  <sheetData>
    <row r="1" s="131" customFormat="true" ht="31.5" hidden="false" customHeight="false" outlineLevel="0" collapsed="false">
      <c r="A1" s="127"/>
      <c r="B1" s="125"/>
      <c r="C1" s="125"/>
      <c r="D1" s="127"/>
      <c r="E1" s="125"/>
      <c r="F1" s="125"/>
      <c r="G1" s="125"/>
      <c r="H1" s="125"/>
      <c r="I1" s="125"/>
      <c r="J1" s="127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8" t="s">
        <v>2</v>
      </c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9"/>
      <c r="AN1" s="129"/>
      <c r="AO1" s="129"/>
      <c r="AP1" s="130"/>
      <c r="AQ1" s="129"/>
      <c r="AR1" s="129"/>
      <c r="AS1" s="129"/>
      <c r="AT1" s="126"/>
      <c r="AU1" s="126"/>
      <c r="AV1" s="126"/>
      <c r="AW1" s="126"/>
      <c r="AX1" s="126"/>
      <c r="AY1" s="126"/>
      <c r="AZ1" s="126"/>
      <c r="BA1" s="126"/>
      <c r="BB1" s="126"/>
      <c r="BC1" s="126"/>
    </row>
    <row r="2" s="131" customFormat="true" ht="13.5" hidden="false" customHeight="false" outlineLevel="0" collapsed="false">
      <c r="A2" s="132"/>
      <c r="B2" s="133"/>
      <c r="C2" s="133"/>
      <c r="D2" s="132"/>
      <c r="E2" s="133"/>
      <c r="F2" s="133"/>
      <c r="G2" s="133"/>
      <c r="H2" s="133"/>
      <c r="I2" s="133"/>
      <c r="J2" s="132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2" t="s">
        <v>18</v>
      </c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4" t="s">
        <v>19</v>
      </c>
      <c r="AN2" s="134"/>
      <c r="AO2" s="134"/>
      <c r="AP2" s="135"/>
      <c r="AQ2" s="134" t="s">
        <v>20</v>
      </c>
      <c r="AR2" s="134"/>
      <c r="AS2" s="134"/>
      <c r="AT2" s="126"/>
      <c r="AU2" s="126"/>
      <c r="AV2" s="126"/>
      <c r="AW2" s="126"/>
      <c r="AX2" s="126"/>
      <c r="AY2" s="126"/>
      <c r="AZ2" s="126"/>
      <c r="BA2" s="126"/>
      <c r="BB2" s="126"/>
      <c r="BC2" s="126"/>
    </row>
    <row r="3" s="131" customFormat="true" ht="12" hidden="false" customHeight="true" outlineLevel="0" collapsed="false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6"/>
      <c r="AU3" s="126"/>
      <c r="AV3" s="126"/>
      <c r="AW3" s="126"/>
      <c r="AX3" s="126"/>
      <c r="AY3" s="126"/>
      <c r="AZ3" s="126"/>
      <c r="BA3" s="126"/>
      <c r="BB3" s="126"/>
      <c r="BC3" s="126"/>
    </row>
    <row r="4" s="131" customFormat="true" ht="16.5" hidden="false" customHeight="true" outlineLevel="0" collapsed="false">
      <c r="A4" s="136"/>
      <c r="B4" s="137"/>
      <c r="C4" s="137"/>
      <c r="D4" s="137"/>
      <c r="E4" s="137"/>
      <c r="F4" s="137"/>
      <c r="G4" s="138"/>
      <c r="H4" s="139" t="s">
        <v>0</v>
      </c>
      <c r="I4" s="140"/>
      <c r="J4" s="136"/>
      <c r="K4" s="137"/>
      <c r="L4" s="137"/>
      <c r="M4" s="137"/>
      <c r="N4" s="137"/>
      <c r="O4" s="137"/>
      <c r="P4" s="138"/>
      <c r="Q4" s="139" t="s">
        <v>0</v>
      </c>
      <c r="R4" s="140"/>
      <c r="S4" s="136"/>
      <c r="T4" s="137"/>
      <c r="U4" s="137"/>
      <c r="V4" s="137"/>
      <c r="W4" s="137"/>
      <c r="X4" s="137"/>
      <c r="Y4" s="138"/>
      <c r="Z4" s="139" t="s">
        <v>0</v>
      </c>
      <c r="AA4" s="140"/>
      <c r="AB4" s="136"/>
      <c r="AC4" s="137"/>
      <c r="AD4" s="137"/>
      <c r="AE4" s="137"/>
      <c r="AF4" s="137"/>
      <c r="AG4" s="137"/>
      <c r="AH4" s="138"/>
      <c r="AI4" s="139" t="s">
        <v>0</v>
      </c>
      <c r="AJ4" s="140"/>
      <c r="AK4" s="136"/>
      <c r="AL4" s="137"/>
      <c r="AM4" s="137"/>
      <c r="AN4" s="137"/>
      <c r="AO4" s="137"/>
      <c r="AP4" s="137"/>
      <c r="AQ4" s="138"/>
      <c r="AR4" s="139" t="s">
        <v>0</v>
      </c>
      <c r="AS4" s="140"/>
      <c r="AT4" s="126"/>
      <c r="AU4" s="126"/>
      <c r="AV4" s="126"/>
      <c r="AW4" s="126"/>
      <c r="AX4" s="126"/>
      <c r="AY4" s="126"/>
      <c r="AZ4" s="126"/>
      <c r="BA4" s="126"/>
      <c r="BB4" s="126"/>
      <c r="BC4" s="126"/>
    </row>
    <row r="5" s="131" customFormat="true" ht="12" hidden="false" customHeight="true" outlineLevel="0" collapsed="false">
      <c r="A5" s="138"/>
      <c r="B5" s="139" t="s">
        <v>0</v>
      </c>
      <c r="C5" s="140"/>
      <c r="D5" s="141"/>
      <c r="E5" s="134" t="s">
        <v>31</v>
      </c>
      <c r="F5" s="141"/>
      <c r="G5" s="138"/>
      <c r="H5" s="139"/>
      <c r="I5" s="140"/>
      <c r="J5" s="138"/>
      <c r="K5" s="139" t="s">
        <v>0</v>
      </c>
      <c r="L5" s="140"/>
      <c r="M5" s="141"/>
      <c r="N5" s="134" t="s">
        <v>32</v>
      </c>
      <c r="O5" s="141"/>
      <c r="P5" s="138"/>
      <c r="Q5" s="139"/>
      <c r="R5" s="140"/>
      <c r="S5" s="138"/>
      <c r="T5" s="139" t="s">
        <v>0</v>
      </c>
      <c r="U5" s="140"/>
      <c r="V5" s="141"/>
      <c r="W5" s="134" t="s">
        <v>33</v>
      </c>
      <c r="X5" s="141"/>
      <c r="Y5" s="138"/>
      <c r="Z5" s="139"/>
      <c r="AA5" s="140"/>
      <c r="AB5" s="138"/>
      <c r="AC5" s="139" t="s">
        <v>0</v>
      </c>
      <c r="AD5" s="140"/>
      <c r="AE5" s="141"/>
      <c r="AF5" s="134" t="s">
        <v>34</v>
      </c>
      <c r="AG5" s="141"/>
      <c r="AH5" s="138"/>
      <c r="AI5" s="139"/>
      <c r="AJ5" s="140"/>
      <c r="AK5" s="138"/>
      <c r="AL5" s="139" t="s">
        <v>0</v>
      </c>
      <c r="AM5" s="140"/>
      <c r="AN5" s="141"/>
      <c r="AO5" s="134" t="s">
        <v>35</v>
      </c>
      <c r="AP5" s="141"/>
      <c r="AQ5" s="138"/>
      <c r="AR5" s="139"/>
      <c r="AS5" s="140"/>
      <c r="AT5" s="126"/>
      <c r="AU5" s="126"/>
      <c r="AV5" s="126"/>
      <c r="AW5" s="126"/>
      <c r="AX5" s="126"/>
      <c r="AY5" s="126"/>
      <c r="AZ5" s="126"/>
      <c r="BA5" s="126"/>
      <c r="BB5" s="126"/>
      <c r="BC5" s="126"/>
    </row>
    <row r="6" s="131" customFormat="true" ht="16.5" hidden="false" customHeight="true" outlineLevel="0" collapsed="false">
      <c r="A6" s="138"/>
      <c r="B6" s="139"/>
      <c r="C6" s="140"/>
      <c r="D6" s="142"/>
      <c r="E6" s="142"/>
      <c r="F6" s="142"/>
      <c r="G6" s="142"/>
      <c r="H6" s="142"/>
      <c r="I6" s="143"/>
      <c r="J6" s="138"/>
      <c r="K6" s="139"/>
      <c r="L6" s="140"/>
      <c r="M6" s="142"/>
      <c r="N6" s="142"/>
      <c r="O6" s="142"/>
      <c r="P6" s="142"/>
      <c r="Q6" s="142"/>
      <c r="R6" s="143"/>
      <c r="S6" s="138"/>
      <c r="T6" s="139"/>
      <c r="U6" s="140"/>
      <c r="V6" s="142"/>
      <c r="W6" s="142"/>
      <c r="X6" s="142"/>
      <c r="Y6" s="142"/>
      <c r="Z6" s="142"/>
      <c r="AA6" s="143"/>
      <c r="AB6" s="138"/>
      <c r="AC6" s="139"/>
      <c r="AD6" s="140"/>
      <c r="AE6" s="142"/>
      <c r="AF6" s="142"/>
      <c r="AG6" s="142"/>
      <c r="AH6" s="142"/>
      <c r="AI6" s="142"/>
      <c r="AJ6" s="143"/>
      <c r="AK6" s="138"/>
      <c r="AL6" s="139"/>
      <c r="AM6" s="140"/>
      <c r="AN6" s="142"/>
      <c r="AO6" s="142"/>
      <c r="AP6" s="142"/>
      <c r="AQ6" s="142"/>
      <c r="AR6" s="142"/>
      <c r="AS6" s="143"/>
      <c r="AT6" s="126"/>
      <c r="AU6" s="126"/>
      <c r="AV6" s="126"/>
      <c r="AW6" s="126"/>
      <c r="AX6" s="126"/>
      <c r="AY6" s="126"/>
      <c r="AZ6" s="126"/>
      <c r="BA6" s="126"/>
      <c r="BB6" s="126"/>
      <c r="BC6" s="126"/>
    </row>
    <row r="7" s="131" customFormat="true" ht="16.5" hidden="false" customHeight="true" outlineLevel="0" collapsed="false">
      <c r="A7" s="144" t="n">
        <v>1</v>
      </c>
      <c r="B7" s="145" t="s">
        <v>0</v>
      </c>
      <c r="C7" s="146" t="n">
        <v>5</v>
      </c>
      <c r="D7" s="147"/>
      <c r="E7" s="147"/>
      <c r="F7" s="147"/>
      <c r="G7" s="147"/>
      <c r="H7" s="148" t="s">
        <v>36</v>
      </c>
      <c r="I7" s="149" t="n">
        <v>1</v>
      </c>
      <c r="J7" s="144" t="n">
        <v>1</v>
      </c>
      <c r="K7" s="145" t="s">
        <v>0</v>
      </c>
      <c r="L7" s="146" t="n">
        <v>1</v>
      </c>
      <c r="M7" s="147"/>
      <c r="N7" s="147"/>
      <c r="O7" s="147"/>
      <c r="P7" s="147"/>
      <c r="Q7" s="148" t="s">
        <v>36</v>
      </c>
      <c r="R7" s="149" t="n">
        <v>2</v>
      </c>
      <c r="S7" s="144" t="n">
        <v>1</v>
      </c>
      <c r="T7" s="145" t="s">
        <v>0</v>
      </c>
      <c r="U7" s="146" t="n">
        <v>2</v>
      </c>
      <c r="V7" s="147"/>
      <c r="W7" s="147"/>
      <c r="X7" s="147"/>
      <c r="Y7" s="147"/>
      <c r="Z7" s="148" t="s">
        <v>36</v>
      </c>
      <c r="AA7" s="149" t="n">
        <v>3</v>
      </c>
      <c r="AB7" s="144" t="n">
        <v>1</v>
      </c>
      <c r="AC7" s="145" t="s">
        <v>0</v>
      </c>
      <c r="AD7" s="146" t="n">
        <v>3</v>
      </c>
      <c r="AE7" s="147"/>
      <c r="AF7" s="147"/>
      <c r="AG7" s="147"/>
      <c r="AH7" s="147"/>
      <c r="AI7" s="148" t="s">
        <v>36</v>
      </c>
      <c r="AJ7" s="149" t="n">
        <v>4</v>
      </c>
      <c r="AK7" s="144" t="n">
        <v>1</v>
      </c>
      <c r="AL7" s="145" t="s">
        <v>0</v>
      </c>
      <c r="AM7" s="146" t="n">
        <v>4</v>
      </c>
      <c r="AN7" s="147"/>
      <c r="AO7" s="147"/>
      <c r="AP7" s="147"/>
      <c r="AQ7" s="147"/>
      <c r="AR7" s="148" t="s">
        <v>36</v>
      </c>
      <c r="AS7" s="149" t="n">
        <v>5</v>
      </c>
      <c r="AT7" s="126"/>
      <c r="AU7" s="126"/>
      <c r="AV7" s="126"/>
      <c r="AW7" s="126"/>
      <c r="AX7" s="126"/>
      <c r="AY7" s="126"/>
      <c r="AZ7" s="126"/>
      <c r="BA7" s="126"/>
      <c r="BB7" s="126"/>
      <c r="BC7" s="126"/>
    </row>
    <row r="8" s="131" customFormat="true" ht="21" hidden="false" customHeight="true" outlineLevel="0" collapsed="false">
      <c r="A8" s="150"/>
      <c r="B8" s="145"/>
      <c r="C8" s="145"/>
      <c r="D8" s="151"/>
      <c r="E8" s="152" t="s">
        <v>0</v>
      </c>
      <c r="F8" s="151"/>
      <c r="G8" s="145"/>
      <c r="H8" s="145"/>
      <c r="I8" s="153"/>
      <c r="J8" s="150"/>
      <c r="K8" s="145"/>
      <c r="L8" s="145"/>
      <c r="M8" s="151"/>
      <c r="N8" s="152" t="s">
        <v>0</v>
      </c>
      <c r="O8" s="151"/>
      <c r="P8" s="145"/>
      <c r="Q8" s="145"/>
      <c r="R8" s="153"/>
      <c r="S8" s="150"/>
      <c r="T8" s="145"/>
      <c r="U8" s="145"/>
      <c r="V8" s="151"/>
      <c r="W8" s="152" t="s">
        <v>0</v>
      </c>
      <c r="X8" s="151"/>
      <c r="Y8" s="145"/>
      <c r="Z8" s="145"/>
      <c r="AA8" s="153"/>
      <c r="AB8" s="150"/>
      <c r="AC8" s="145"/>
      <c r="AD8" s="145"/>
      <c r="AE8" s="151"/>
      <c r="AF8" s="152" t="s">
        <v>0</v>
      </c>
      <c r="AG8" s="151"/>
      <c r="AH8" s="145"/>
      <c r="AI8" s="145"/>
      <c r="AJ8" s="153"/>
      <c r="AK8" s="150"/>
      <c r="AL8" s="145"/>
      <c r="AM8" s="145"/>
      <c r="AN8" s="151"/>
      <c r="AO8" s="152" t="s">
        <v>0</v>
      </c>
      <c r="AP8" s="151"/>
      <c r="AQ8" s="145"/>
      <c r="AR8" s="145"/>
      <c r="AS8" s="153"/>
      <c r="AT8" s="126"/>
      <c r="AU8" s="126"/>
      <c r="AV8" s="126"/>
      <c r="AW8" s="126"/>
      <c r="AX8" s="126"/>
      <c r="AY8" s="126"/>
      <c r="AZ8" s="126"/>
      <c r="BA8" s="126"/>
      <c r="BB8" s="126"/>
      <c r="BC8" s="126"/>
    </row>
    <row r="9" s="131" customFormat="true" ht="16.5" hidden="false" customHeight="true" outlineLevel="0" collapsed="false">
      <c r="A9" s="154"/>
      <c r="B9" s="155"/>
      <c r="C9" s="155"/>
      <c r="D9" s="155"/>
      <c r="E9" s="155"/>
      <c r="F9" s="155"/>
      <c r="G9" s="155"/>
      <c r="H9" s="155"/>
      <c r="I9" s="156"/>
      <c r="J9" s="154"/>
      <c r="K9" s="155"/>
      <c r="L9" s="155"/>
      <c r="M9" s="155"/>
      <c r="N9" s="155"/>
      <c r="O9" s="155"/>
      <c r="P9" s="155"/>
      <c r="Q9" s="155"/>
      <c r="R9" s="156"/>
      <c r="S9" s="154"/>
      <c r="T9" s="155"/>
      <c r="U9" s="155"/>
      <c r="V9" s="155"/>
      <c r="W9" s="155"/>
      <c r="X9" s="155"/>
      <c r="Y9" s="155"/>
      <c r="Z9" s="155"/>
      <c r="AA9" s="156"/>
      <c r="AB9" s="154"/>
      <c r="AC9" s="155"/>
      <c r="AD9" s="155"/>
      <c r="AE9" s="155"/>
      <c r="AF9" s="155"/>
      <c r="AG9" s="155"/>
      <c r="AH9" s="155"/>
      <c r="AI9" s="155"/>
      <c r="AJ9" s="156"/>
      <c r="AK9" s="154"/>
      <c r="AL9" s="155"/>
      <c r="AM9" s="155"/>
      <c r="AN9" s="155"/>
      <c r="AO9" s="155"/>
      <c r="AP9" s="155"/>
      <c r="AQ9" s="155"/>
      <c r="AR9" s="155"/>
      <c r="AS9" s="156"/>
      <c r="AT9" s="126"/>
      <c r="AU9" s="126"/>
      <c r="AV9" s="126"/>
      <c r="AW9" s="126"/>
      <c r="AX9" s="126"/>
      <c r="AY9" s="126"/>
      <c r="AZ9" s="126"/>
      <c r="BA9" s="126"/>
      <c r="BB9" s="126"/>
      <c r="BC9" s="126"/>
    </row>
    <row r="10" s="131" customFormat="true" ht="16.5" hidden="false" customHeight="true" outlineLevel="0" collapsed="false">
      <c r="A10" s="144" t="n">
        <v>2</v>
      </c>
      <c r="B10" s="145" t="s">
        <v>0</v>
      </c>
      <c r="C10" s="146" t="n">
        <v>4</v>
      </c>
      <c r="D10" s="147"/>
      <c r="E10" s="147"/>
      <c r="F10" s="147"/>
      <c r="G10" s="147"/>
      <c r="H10" s="148" t="s">
        <v>36</v>
      </c>
      <c r="I10" s="149" t="n">
        <v>2</v>
      </c>
      <c r="J10" s="144" t="n">
        <v>2</v>
      </c>
      <c r="K10" s="145" t="s">
        <v>0</v>
      </c>
      <c r="L10" s="146" t="n">
        <v>5</v>
      </c>
      <c r="M10" s="147"/>
      <c r="N10" s="147"/>
      <c r="O10" s="147"/>
      <c r="P10" s="147"/>
      <c r="Q10" s="148" t="s">
        <v>36</v>
      </c>
      <c r="R10" s="149" t="n">
        <v>3</v>
      </c>
      <c r="S10" s="144" t="n">
        <v>2</v>
      </c>
      <c r="T10" s="145" t="s">
        <v>0</v>
      </c>
      <c r="U10" s="146" t="n">
        <v>1</v>
      </c>
      <c r="V10" s="147"/>
      <c r="W10" s="147"/>
      <c r="X10" s="147"/>
      <c r="Y10" s="147"/>
      <c r="Z10" s="148" t="s">
        <v>36</v>
      </c>
      <c r="AA10" s="149" t="n">
        <v>4</v>
      </c>
      <c r="AB10" s="144" t="n">
        <v>2</v>
      </c>
      <c r="AC10" s="145" t="s">
        <v>0</v>
      </c>
      <c r="AD10" s="146" t="n">
        <v>2</v>
      </c>
      <c r="AE10" s="147"/>
      <c r="AF10" s="147"/>
      <c r="AG10" s="147"/>
      <c r="AH10" s="147"/>
      <c r="AI10" s="148" t="s">
        <v>36</v>
      </c>
      <c r="AJ10" s="149" t="n">
        <v>5</v>
      </c>
      <c r="AK10" s="144" t="n">
        <v>2</v>
      </c>
      <c r="AL10" s="145" t="s">
        <v>0</v>
      </c>
      <c r="AM10" s="146" t="n">
        <v>3</v>
      </c>
      <c r="AN10" s="147"/>
      <c r="AO10" s="147"/>
      <c r="AP10" s="147"/>
      <c r="AQ10" s="147"/>
      <c r="AR10" s="148" t="s">
        <v>36</v>
      </c>
      <c r="AS10" s="149" t="n">
        <v>1</v>
      </c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</row>
    <row r="11" s="131" customFormat="true" ht="21" hidden="false" customHeight="true" outlineLevel="0" collapsed="false">
      <c r="A11" s="150"/>
      <c r="B11" s="145"/>
      <c r="C11" s="145"/>
      <c r="D11" s="151"/>
      <c r="E11" s="152" t="s">
        <v>0</v>
      </c>
      <c r="F11" s="151"/>
      <c r="G11" s="145"/>
      <c r="H11" s="145"/>
      <c r="I11" s="153"/>
      <c r="J11" s="150"/>
      <c r="K11" s="145"/>
      <c r="L11" s="145"/>
      <c r="M11" s="151"/>
      <c r="N11" s="152" t="s">
        <v>0</v>
      </c>
      <c r="O11" s="151"/>
      <c r="P11" s="145"/>
      <c r="Q11" s="145"/>
      <c r="R11" s="153"/>
      <c r="S11" s="150"/>
      <c r="T11" s="145"/>
      <c r="U11" s="145"/>
      <c r="V11" s="151"/>
      <c r="W11" s="152" t="s">
        <v>0</v>
      </c>
      <c r="X11" s="151"/>
      <c r="Y11" s="145"/>
      <c r="Z11" s="145"/>
      <c r="AA11" s="153"/>
      <c r="AB11" s="150"/>
      <c r="AC11" s="145"/>
      <c r="AD11" s="145"/>
      <c r="AE11" s="151"/>
      <c r="AF11" s="152" t="s">
        <v>0</v>
      </c>
      <c r="AG11" s="151"/>
      <c r="AH11" s="145"/>
      <c r="AI11" s="145"/>
      <c r="AJ11" s="153"/>
      <c r="AK11" s="150"/>
      <c r="AL11" s="145"/>
      <c r="AM11" s="145"/>
      <c r="AN11" s="151"/>
      <c r="AO11" s="152" t="s">
        <v>0</v>
      </c>
      <c r="AP11" s="151"/>
      <c r="AQ11" s="145"/>
      <c r="AR11" s="145"/>
      <c r="AS11" s="153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</row>
    <row r="12" s="131" customFormat="true" ht="16.5" hidden="false" customHeight="true" outlineLevel="0" collapsed="false">
      <c r="A12" s="154"/>
      <c r="B12" s="155"/>
      <c r="C12" s="155"/>
      <c r="D12" s="155"/>
      <c r="E12" s="155"/>
      <c r="F12" s="155"/>
      <c r="G12" s="155"/>
      <c r="H12" s="155"/>
      <c r="I12" s="156"/>
      <c r="J12" s="154"/>
      <c r="K12" s="155"/>
      <c r="L12" s="155"/>
      <c r="M12" s="155"/>
      <c r="N12" s="155"/>
      <c r="O12" s="155"/>
      <c r="P12" s="155"/>
      <c r="Q12" s="155"/>
      <c r="R12" s="156"/>
      <c r="S12" s="154"/>
      <c r="T12" s="155"/>
      <c r="U12" s="155"/>
      <c r="V12" s="155"/>
      <c r="W12" s="155"/>
      <c r="X12" s="155"/>
      <c r="Y12" s="155"/>
      <c r="Z12" s="155"/>
      <c r="AA12" s="156"/>
      <c r="AB12" s="154"/>
      <c r="AC12" s="155"/>
      <c r="AD12" s="155"/>
      <c r="AE12" s="155"/>
      <c r="AF12" s="155"/>
      <c r="AG12" s="155"/>
      <c r="AH12" s="155"/>
      <c r="AI12" s="155"/>
      <c r="AJ12" s="156"/>
      <c r="AK12" s="154"/>
      <c r="AL12" s="155"/>
      <c r="AM12" s="155"/>
      <c r="AN12" s="155"/>
      <c r="AO12" s="155"/>
      <c r="AP12" s="155"/>
      <c r="AQ12" s="155"/>
      <c r="AR12" s="155"/>
      <c r="AS12" s="15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</row>
    <row r="13" s="131" customFormat="true" ht="16.5" hidden="false" customHeight="true" outlineLevel="0" collapsed="false">
      <c r="A13" s="144" t="n">
        <v>3</v>
      </c>
      <c r="B13" s="145" t="s">
        <v>0</v>
      </c>
      <c r="C13" s="146" t="n">
        <v>3</v>
      </c>
      <c r="D13" s="147"/>
      <c r="E13" s="147"/>
      <c r="F13" s="147"/>
      <c r="G13" s="147"/>
      <c r="H13" s="148" t="s">
        <v>36</v>
      </c>
      <c r="I13" s="149" t="n">
        <v>3</v>
      </c>
      <c r="J13" s="144" t="n">
        <v>3</v>
      </c>
      <c r="K13" s="145" t="s">
        <v>0</v>
      </c>
      <c r="L13" s="146" t="n">
        <v>4</v>
      </c>
      <c r="M13" s="147"/>
      <c r="N13" s="147"/>
      <c r="O13" s="147"/>
      <c r="P13" s="147"/>
      <c r="Q13" s="148" t="s">
        <v>36</v>
      </c>
      <c r="R13" s="149" t="n">
        <v>4</v>
      </c>
      <c r="S13" s="144" t="n">
        <v>3</v>
      </c>
      <c r="T13" s="145" t="s">
        <v>0</v>
      </c>
      <c r="U13" s="146" t="n">
        <v>5</v>
      </c>
      <c r="V13" s="147"/>
      <c r="W13" s="147"/>
      <c r="X13" s="147"/>
      <c r="Y13" s="147"/>
      <c r="Z13" s="148" t="s">
        <v>36</v>
      </c>
      <c r="AA13" s="149" t="n">
        <v>5</v>
      </c>
      <c r="AB13" s="144" t="n">
        <v>3</v>
      </c>
      <c r="AC13" s="145" t="s">
        <v>0</v>
      </c>
      <c r="AD13" s="146" t="n">
        <v>1</v>
      </c>
      <c r="AE13" s="147"/>
      <c r="AF13" s="147"/>
      <c r="AG13" s="147"/>
      <c r="AH13" s="147"/>
      <c r="AI13" s="148" t="s">
        <v>36</v>
      </c>
      <c r="AJ13" s="149" t="n">
        <v>1</v>
      </c>
      <c r="AK13" s="144" t="n">
        <v>3</v>
      </c>
      <c r="AL13" s="145" t="s">
        <v>0</v>
      </c>
      <c r="AM13" s="146" t="n">
        <v>2</v>
      </c>
      <c r="AN13" s="147"/>
      <c r="AO13" s="147"/>
      <c r="AP13" s="147"/>
      <c r="AQ13" s="147"/>
      <c r="AR13" s="148" t="s">
        <v>36</v>
      </c>
      <c r="AS13" s="149" t="n">
        <v>2</v>
      </c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</row>
    <row r="14" s="131" customFormat="true" ht="21" hidden="false" customHeight="true" outlineLevel="0" collapsed="false">
      <c r="A14" s="150"/>
      <c r="B14" s="145"/>
      <c r="C14" s="145"/>
      <c r="D14" s="151"/>
      <c r="E14" s="152" t="s">
        <v>0</v>
      </c>
      <c r="F14" s="151"/>
      <c r="G14" s="145"/>
      <c r="H14" s="145"/>
      <c r="I14" s="153"/>
      <c r="J14" s="150"/>
      <c r="K14" s="145"/>
      <c r="L14" s="145"/>
      <c r="M14" s="151"/>
      <c r="N14" s="152" t="s">
        <v>0</v>
      </c>
      <c r="O14" s="151"/>
      <c r="P14" s="145"/>
      <c r="Q14" s="145"/>
      <c r="R14" s="153"/>
      <c r="S14" s="150"/>
      <c r="T14" s="145"/>
      <c r="U14" s="145"/>
      <c r="V14" s="151"/>
      <c r="W14" s="152" t="s">
        <v>0</v>
      </c>
      <c r="X14" s="151"/>
      <c r="Y14" s="145"/>
      <c r="Z14" s="145"/>
      <c r="AA14" s="153"/>
      <c r="AB14" s="150"/>
      <c r="AC14" s="145"/>
      <c r="AD14" s="145"/>
      <c r="AE14" s="151"/>
      <c r="AF14" s="152" t="s">
        <v>0</v>
      </c>
      <c r="AG14" s="151"/>
      <c r="AH14" s="145"/>
      <c r="AI14" s="145"/>
      <c r="AJ14" s="153"/>
      <c r="AK14" s="150"/>
      <c r="AL14" s="145"/>
      <c r="AM14" s="145"/>
      <c r="AN14" s="151"/>
      <c r="AO14" s="152" t="s">
        <v>0</v>
      </c>
      <c r="AP14" s="151"/>
      <c r="AQ14" s="145"/>
      <c r="AR14" s="145"/>
      <c r="AS14" s="153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</row>
    <row r="15" s="131" customFormat="true" ht="16.5" hidden="false" customHeight="true" outlineLevel="0" collapsed="false">
      <c r="A15" s="154"/>
      <c r="B15" s="155"/>
      <c r="C15" s="155"/>
      <c r="D15" s="155"/>
      <c r="E15" s="155"/>
      <c r="F15" s="155"/>
      <c r="G15" s="155"/>
      <c r="H15" s="155"/>
      <c r="I15" s="156"/>
      <c r="J15" s="154"/>
      <c r="K15" s="155"/>
      <c r="L15" s="155"/>
      <c r="M15" s="155"/>
      <c r="N15" s="155"/>
      <c r="O15" s="155"/>
      <c r="P15" s="155"/>
      <c r="Q15" s="155"/>
      <c r="R15" s="156"/>
      <c r="S15" s="154"/>
      <c r="T15" s="155"/>
      <c r="U15" s="155"/>
      <c r="V15" s="155"/>
      <c r="W15" s="155"/>
      <c r="X15" s="155"/>
      <c r="Y15" s="155"/>
      <c r="Z15" s="155"/>
      <c r="AA15" s="156"/>
      <c r="AB15" s="154"/>
      <c r="AC15" s="155"/>
      <c r="AD15" s="155"/>
      <c r="AE15" s="155"/>
      <c r="AF15" s="155"/>
      <c r="AG15" s="155"/>
      <c r="AH15" s="155"/>
      <c r="AI15" s="155"/>
      <c r="AJ15" s="156"/>
      <c r="AK15" s="154"/>
      <c r="AL15" s="155"/>
      <c r="AM15" s="155"/>
      <c r="AN15" s="155"/>
      <c r="AO15" s="155"/>
      <c r="AP15" s="155"/>
      <c r="AQ15" s="155"/>
      <c r="AR15" s="155"/>
      <c r="AS15" s="15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</row>
    <row r="16" s="131" customFormat="true" ht="16.5" hidden="false" customHeight="true" outlineLevel="0" collapsed="false">
      <c r="A16" s="144" t="n">
        <v>4</v>
      </c>
      <c r="B16" s="145" t="s">
        <v>0</v>
      </c>
      <c r="C16" s="146" t="n">
        <v>2</v>
      </c>
      <c r="D16" s="147"/>
      <c r="E16" s="147"/>
      <c r="F16" s="147"/>
      <c r="G16" s="147"/>
      <c r="H16" s="148" t="s">
        <v>36</v>
      </c>
      <c r="I16" s="149" t="n">
        <v>4</v>
      </c>
      <c r="J16" s="144" t="n">
        <v>4</v>
      </c>
      <c r="K16" s="145" t="s">
        <v>0</v>
      </c>
      <c r="L16" s="146" t="n">
        <v>3</v>
      </c>
      <c r="M16" s="147"/>
      <c r="N16" s="147"/>
      <c r="O16" s="147"/>
      <c r="P16" s="147"/>
      <c r="Q16" s="148" t="s">
        <v>36</v>
      </c>
      <c r="R16" s="149" t="n">
        <v>5</v>
      </c>
      <c r="S16" s="144" t="n">
        <v>4</v>
      </c>
      <c r="T16" s="145" t="s">
        <v>0</v>
      </c>
      <c r="U16" s="146" t="n">
        <v>4</v>
      </c>
      <c r="V16" s="147"/>
      <c r="W16" s="147"/>
      <c r="X16" s="147"/>
      <c r="Y16" s="147"/>
      <c r="Z16" s="148" t="s">
        <v>36</v>
      </c>
      <c r="AA16" s="149" t="n">
        <v>1</v>
      </c>
      <c r="AB16" s="144" t="n">
        <v>4</v>
      </c>
      <c r="AC16" s="145" t="s">
        <v>0</v>
      </c>
      <c r="AD16" s="146" t="n">
        <v>5</v>
      </c>
      <c r="AE16" s="147"/>
      <c r="AF16" s="147"/>
      <c r="AG16" s="147"/>
      <c r="AH16" s="147"/>
      <c r="AI16" s="148" t="s">
        <v>36</v>
      </c>
      <c r="AJ16" s="149" t="n">
        <v>2</v>
      </c>
      <c r="AK16" s="144" t="n">
        <v>4</v>
      </c>
      <c r="AL16" s="145" t="s">
        <v>0</v>
      </c>
      <c r="AM16" s="146" t="n">
        <v>1</v>
      </c>
      <c r="AN16" s="147"/>
      <c r="AO16" s="147"/>
      <c r="AP16" s="147"/>
      <c r="AQ16" s="147"/>
      <c r="AR16" s="148" t="s">
        <v>36</v>
      </c>
      <c r="AS16" s="149" t="n">
        <v>3</v>
      </c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</row>
    <row r="17" s="131" customFormat="true" ht="21" hidden="false" customHeight="true" outlineLevel="0" collapsed="false">
      <c r="A17" s="150"/>
      <c r="B17" s="145"/>
      <c r="C17" s="145"/>
      <c r="D17" s="151"/>
      <c r="E17" s="152" t="s">
        <v>0</v>
      </c>
      <c r="F17" s="151"/>
      <c r="G17" s="145"/>
      <c r="H17" s="145"/>
      <c r="I17" s="153"/>
      <c r="J17" s="150"/>
      <c r="K17" s="145"/>
      <c r="L17" s="145"/>
      <c r="M17" s="151"/>
      <c r="N17" s="152" t="s">
        <v>0</v>
      </c>
      <c r="O17" s="151"/>
      <c r="P17" s="145"/>
      <c r="Q17" s="145"/>
      <c r="R17" s="153"/>
      <c r="S17" s="150"/>
      <c r="T17" s="145"/>
      <c r="U17" s="145"/>
      <c r="V17" s="151"/>
      <c r="W17" s="152" t="s">
        <v>0</v>
      </c>
      <c r="X17" s="151"/>
      <c r="Y17" s="145"/>
      <c r="Z17" s="145"/>
      <c r="AA17" s="153"/>
      <c r="AB17" s="150"/>
      <c r="AC17" s="145"/>
      <c r="AD17" s="145"/>
      <c r="AE17" s="151"/>
      <c r="AF17" s="152" t="s">
        <v>0</v>
      </c>
      <c r="AG17" s="151"/>
      <c r="AH17" s="145"/>
      <c r="AI17" s="145"/>
      <c r="AJ17" s="153"/>
      <c r="AK17" s="150"/>
      <c r="AL17" s="145"/>
      <c r="AM17" s="145"/>
      <c r="AN17" s="151"/>
      <c r="AO17" s="152" t="s">
        <v>0</v>
      </c>
      <c r="AP17" s="151"/>
      <c r="AQ17" s="145"/>
      <c r="AR17" s="145"/>
      <c r="AS17" s="153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</row>
    <row r="18" s="131" customFormat="true" ht="16.5" hidden="false" customHeight="true" outlineLevel="0" collapsed="false">
      <c r="A18" s="154"/>
      <c r="B18" s="155"/>
      <c r="C18" s="155"/>
      <c r="D18" s="155"/>
      <c r="E18" s="155"/>
      <c r="F18" s="155"/>
      <c r="G18" s="155"/>
      <c r="H18" s="155"/>
      <c r="I18" s="156"/>
      <c r="J18" s="154"/>
      <c r="K18" s="155"/>
      <c r="L18" s="155"/>
      <c r="M18" s="155"/>
      <c r="N18" s="155"/>
      <c r="O18" s="155"/>
      <c r="P18" s="155"/>
      <c r="Q18" s="155"/>
      <c r="R18" s="156"/>
      <c r="S18" s="154"/>
      <c r="T18" s="155"/>
      <c r="U18" s="155"/>
      <c r="V18" s="155"/>
      <c r="W18" s="155"/>
      <c r="X18" s="155"/>
      <c r="Y18" s="155"/>
      <c r="Z18" s="155"/>
      <c r="AA18" s="156"/>
      <c r="AB18" s="154"/>
      <c r="AC18" s="155"/>
      <c r="AD18" s="155"/>
      <c r="AE18" s="155"/>
      <c r="AF18" s="155"/>
      <c r="AG18" s="155"/>
      <c r="AH18" s="155"/>
      <c r="AI18" s="155"/>
      <c r="AJ18" s="156"/>
      <c r="AK18" s="154"/>
      <c r="AL18" s="155"/>
      <c r="AM18" s="155"/>
      <c r="AN18" s="155"/>
      <c r="AO18" s="155"/>
      <c r="AP18" s="155"/>
      <c r="AQ18" s="155"/>
      <c r="AR18" s="155"/>
      <c r="AS18" s="15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</row>
    <row r="19" s="131" customFormat="true" ht="16.5" hidden="false" customHeight="true" outlineLevel="0" collapsed="false">
      <c r="A19" s="144" t="n">
        <v>5</v>
      </c>
      <c r="B19" s="145" t="s">
        <v>0</v>
      </c>
      <c r="C19" s="146" t="n">
        <v>1</v>
      </c>
      <c r="D19" s="147"/>
      <c r="E19" s="147"/>
      <c r="F19" s="147"/>
      <c r="G19" s="147"/>
      <c r="H19" s="148" t="s">
        <v>36</v>
      </c>
      <c r="I19" s="149" t="n">
        <v>5</v>
      </c>
      <c r="J19" s="144" t="n">
        <v>5</v>
      </c>
      <c r="K19" s="145" t="s">
        <v>0</v>
      </c>
      <c r="L19" s="146" t="n">
        <v>2</v>
      </c>
      <c r="M19" s="147"/>
      <c r="N19" s="147"/>
      <c r="O19" s="147"/>
      <c r="P19" s="147"/>
      <c r="Q19" s="148" t="s">
        <v>36</v>
      </c>
      <c r="R19" s="149" t="n">
        <v>1</v>
      </c>
      <c r="S19" s="144" t="n">
        <v>5</v>
      </c>
      <c r="T19" s="145" t="s">
        <v>0</v>
      </c>
      <c r="U19" s="146" t="n">
        <v>3</v>
      </c>
      <c r="V19" s="147"/>
      <c r="W19" s="147"/>
      <c r="X19" s="147"/>
      <c r="Y19" s="147"/>
      <c r="Z19" s="148" t="s">
        <v>36</v>
      </c>
      <c r="AA19" s="149" t="n">
        <v>2</v>
      </c>
      <c r="AB19" s="144" t="n">
        <v>5</v>
      </c>
      <c r="AC19" s="145" t="s">
        <v>0</v>
      </c>
      <c r="AD19" s="146" t="n">
        <v>4</v>
      </c>
      <c r="AE19" s="147"/>
      <c r="AF19" s="147"/>
      <c r="AG19" s="147"/>
      <c r="AH19" s="147"/>
      <c r="AI19" s="148" t="s">
        <v>36</v>
      </c>
      <c r="AJ19" s="149" t="n">
        <v>3</v>
      </c>
      <c r="AK19" s="144" t="n">
        <v>5</v>
      </c>
      <c r="AL19" s="145" t="s">
        <v>0</v>
      </c>
      <c r="AM19" s="146" t="n">
        <v>5</v>
      </c>
      <c r="AN19" s="147"/>
      <c r="AO19" s="147"/>
      <c r="AP19" s="147"/>
      <c r="AQ19" s="147"/>
      <c r="AR19" s="148" t="s">
        <v>36</v>
      </c>
      <c r="AS19" s="149" t="n">
        <v>4</v>
      </c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</row>
    <row r="20" s="131" customFormat="true" ht="21" hidden="false" customHeight="true" outlineLevel="0" collapsed="false">
      <c r="A20" s="150"/>
      <c r="B20" s="145"/>
      <c r="C20" s="145"/>
      <c r="D20" s="151"/>
      <c r="E20" s="152" t="s">
        <v>0</v>
      </c>
      <c r="F20" s="151"/>
      <c r="G20" s="145"/>
      <c r="H20" s="145"/>
      <c r="I20" s="153"/>
      <c r="J20" s="150"/>
      <c r="K20" s="145"/>
      <c r="L20" s="145"/>
      <c r="M20" s="151"/>
      <c r="N20" s="152" t="s">
        <v>0</v>
      </c>
      <c r="O20" s="151"/>
      <c r="P20" s="145"/>
      <c r="Q20" s="145"/>
      <c r="R20" s="153"/>
      <c r="S20" s="150"/>
      <c r="T20" s="145"/>
      <c r="U20" s="145"/>
      <c r="V20" s="151"/>
      <c r="W20" s="152" t="s">
        <v>0</v>
      </c>
      <c r="X20" s="151"/>
      <c r="Y20" s="145"/>
      <c r="Z20" s="145"/>
      <c r="AA20" s="153"/>
      <c r="AB20" s="150"/>
      <c r="AC20" s="145"/>
      <c r="AD20" s="145"/>
      <c r="AE20" s="151"/>
      <c r="AF20" s="152" t="s">
        <v>0</v>
      </c>
      <c r="AG20" s="151"/>
      <c r="AH20" s="145"/>
      <c r="AI20" s="145"/>
      <c r="AJ20" s="153"/>
      <c r="AK20" s="150"/>
      <c r="AL20" s="145"/>
      <c r="AM20" s="145"/>
      <c r="AN20" s="151"/>
      <c r="AO20" s="152" t="s">
        <v>0</v>
      </c>
      <c r="AP20" s="151"/>
      <c r="AQ20" s="145"/>
      <c r="AR20" s="145"/>
      <c r="AS20" s="153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</row>
    <row r="21" s="131" customFormat="true" ht="16.5" hidden="false" customHeight="true" outlineLevel="0" collapsed="false">
      <c r="A21" s="154"/>
      <c r="B21" s="155"/>
      <c r="C21" s="155"/>
      <c r="D21" s="155"/>
      <c r="E21" s="155"/>
      <c r="F21" s="155"/>
      <c r="G21" s="155"/>
      <c r="H21" s="155"/>
      <c r="I21" s="156"/>
      <c r="J21" s="154"/>
      <c r="K21" s="155"/>
      <c r="L21" s="155"/>
      <c r="M21" s="155"/>
      <c r="N21" s="155"/>
      <c r="O21" s="155"/>
      <c r="P21" s="155"/>
      <c r="Q21" s="155"/>
      <c r="R21" s="156"/>
      <c r="S21" s="154"/>
      <c r="T21" s="155"/>
      <c r="U21" s="155"/>
      <c r="V21" s="155"/>
      <c r="W21" s="155"/>
      <c r="X21" s="155"/>
      <c r="Y21" s="155"/>
      <c r="Z21" s="155"/>
      <c r="AA21" s="156"/>
      <c r="AB21" s="154"/>
      <c r="AC21" s="155"/>
      <c r="AD21" s="155"/>
      <c r="AE21" s="155"/>
      <c r="AF21" s="155"/>
      <c r="AG21" s="155"/>
      <c r="AH21" s="155"/>
      <c r="AI21" s="155"/>
      <c r="AJ21" s="156"/>
      <c r="AK21" s="154"/>
      <c r="AL21" s="155"/>
      <c r="AM21" s="155"/>
      <c r="AN21" s="155"/>
      <c r="AO21" s="155"/>
      <c r="AP21" s="155"/>
      <c r="AQ21" s="155"/>
      <c r="AR21" s="155"/>
      <c r="AS21" s="15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</row>
    <row r="22" s="131" customFormat="true" ht="21" hidden="false" customHeight="true" outlineLevel="0" collapsed="false">
      <c r="A22" s="134" t="s">
        <v>39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 t="s">
        <v>40</v>
      </c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57"/>
      <c r="Z22" s="157"/>
      <c r="AA22" s="157"/>
      <c r="AB22" s="157"/>
      <c r="AC22" s="157"/>
      <c r="AD22" s="125"/>
      <c r="AE22" s="158" t="s">
        <v>41</v>
      </c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</row>
    <row r="23" s="131" customFormat="true" ht="21" hidden="false" customHeight="true" outlineLevel="0" collapsed="false">
      <c r="A23" s="159" t="n">
        <v>1</v>
      </c>
      <c r="B23" s="160"/>
      <c r="C23" s="160"/>
      <c r="D23" s="160"/>
      <c r="E23" s="160"/>
      <c r="F23" s="160"/>
      <c r="G23" s="160"/>
      <c r="H23" s="160"/>
      <c r="I23" s="161" t="s">
        <v>43</v>
      </c>
      <c r="J23" s="162"/>
      <c r="K23" s="163"/>
      <c r="L23" s="163"/>
      <c r="M23" s="159" t="n">
        <v>1</v>
      </c>
      <c r="N23" s="160"/>
      <c r="O23" s="160"/>
      <c r="P23" s="160"/>
      <c r="Q23" s="160"/>
      <c r="R23" s="160"/>
      <c r="S23" s="160"/>
      <c r="T23" s="160"/>
      <c r="U23" s="161" t="s">
        <v>45</v>
      </c>
      <c r="V23" s="162"/>
      <c r="W23" s="163"/>
      <c r="X23" s="163"/>
      <c r="AE23" s="164" t="s">
        <v>106</v>
      </c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  <c r="AS23" s="164"/>
    </row>
    <row r="24" s="131" customFormat="true" ht="21" hidden="false" customHeight="true" outlineLevel="0" collapsed="false">
      <c r="A24" s="159" t="n">
        <v>2</v>
      </c>
      <c r="B24" s="160"/>
      <c r="C24" s="160"/>
      <c r="D24" s="160"/>
      <c r="E24" s="160"/>
      <c r="F24" s="160"/>
      <c r="G24" s="160"/>
      <c r="H24" s="160"/>
      <c r="I24" s="161" t="s">
        <v>43</v>
      </c>
      <c r="J24" s="162"/>
      <c r="K24" s="163"/>
      <c r="L24" s="163"/>
      <c r="M24" s="159" t="n">
        <v>2</v>
      </c>
      <c r="N24" s="160"/>
      <c r="O24" s="160"/>
      <c r="P24" s="160"/>
      <c r="Q24" s="160"/>
      <c r="R24" s="160"/>
      <c r="S24" s="160"/>
      <c r="T24" s="160"/>
      <c r="U24" s="161" t="s">
        <v>45</v>
      </c>
      <c r="V24" s="162"/>
      <c r="W24" s="163"/>
      <c r="X24" s="163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  <c r="AS24" s="164"/>
    </row>
    <row r="25" s="131" customFormat="true" ht="21" hidden="false" customHeight="true" outlineLevel="0" collapsed="false">
      <c r="A25" s="159" t="n">
        <v>3</v>
      </c>
      <c r="B25" s="160"/>
      <c r="C25" s="160"/>
      <c r="D25" s="160"/>
      <c r="E25" s="160"/>
      <c r="F25" s="160"/>
      <c r="G25" s="160"/>
      <c r="H25" s="160"/>
      <c r="I25" s="161" t="s">
        <v>43</v>
      </c>
      <c r="J25" s="162"/>
      <c r="K25" s="163"/>
      <c r="L25" s="163"/>
      <c r="M25" s="159" t="n">
        <v>3</v>
      </c>
      <c r="N25" s="160"/>
      <c r="O25" s="160"/>
      <c r="P25" s="160"/>
      <c r="Q25" s="160"/>
      <c r="R25" s="160"/>
      <c r="S25" s="160"/>
      <c r="T25" s="160"/>
      <c r="U25" s="161" t="s">
        <v>45</v>
      </c>
      <c r="V25" s="162"/>
      <c r="W25" s="163"/>
      <c r="X25" s="163"/>
      <c r="AA25" s="165" t="s">
        <v>51</v>
      </c>
    </row>
    <row r="26" s="131" customFormat="true" ht="21" hidden="false" customHeight="true" outlineLevel="0" collapsed="false">
      <c r="A26" s="159" t="n">
        <v>4</v>
      </c>
      <c r="B26" s="160"/>
      <c r="C26" s="160"/>
      <c r="D26" s="160"/>
      <c r="E26" s="160"/>
      <c r="F26" s="160"/>
      <c r="G26" s="160"/>
      <c r="H26" s="160"/>
      <c r="I26" s="161" t="s">
        <v>43</v>
      </c>
      <c r="J26" s="162"/>
      <c r="K26" s="163"/>
      <c r="L26" s="163"/>
      <c r="M26" s="159" t="n">
        <v>4</v>
      </c>
      <c r="N26" s="160"/>
      <c r="O26" s="160"/>
      <c r="P26" s="160"/>
      <c r="Q26" s="160"/>
      <c r="R26" s="160"/>
      <c r="S26" s="160"/>
      <c r="T26" s="160"/>
      <c r="U26" s="161" t="s">
        <v>45</v>
      </c>
      <c r="V26" s="162"/>
      <c r="W26" s="163"/>
      <c r="X26" s="163"/>
      <c r="AA26" s="166"/>
      <c r="AB26" s="166"/>
      <c r="AC26" s="166"/>
      <c r="AD26" s="166"/>
      <c r="AE26" s="166"/>
      <c r="AF26" s="166"/>
      <c r="AG26" s="166"/>
      <c r="AH26" s="167"/>
      <c r="AI26" s="167"/>
      <c r="AJ26" s="168" t="s">
        <v>55</v>
      </c>
      <c r="AK26" s="167"/>
      <c r="AL26" s="167"/>
      <c r="AM26" s="166"/>
      <c r="AN26" s="166"/>
      <c r="AO26" s="166"/>
      <c r="AP26" s="166"/>
      <c r="AQ26" s="166"/>
      <c r="AR26" s="166"/>
      <c r="AS26" s="166"/>
    </row>
    <row r="27" s="131" customFormat="true" ht="21" hidden="false" customHeight="true" outlineLevel="0" collapsed="false">
      <c r="A27" s="159" t="n">
        <v>5</v>
      </c>
      <c r="B27" s="160"/>
      <c r="C27" s="160"/>
      <c r="D27" s="160"/>
      <c r="E27" s="160"/>
      <c r="F27" s="160"/>
      <c r="G27" s="160"/>
      <c r="H27" s="160"/>
      <c r="I27" s="161" t="s">
        <v>43</v>
      </c>
      <c r="J27" s="162"/>
      <c r="K27" s="163"/>
      <c r="L27" s="163"/>
      <c r="M27" s="159" t="n">
        <v>5</v>
      </c>
      <c r="N27" s="160"/>
      <c r="O27" s="160"/>
      <c r="P27" s="160"/>
      <c r="Q27" s="160"/>
      <c r="R27" s="160"/>
      <c r="S27" s="160"/>
      <c r="T27" s="160"/>
      <c r="U27" s="161" t="s">
        <v>45</v>
      </c>
      <c r="V27" s="162"/>
      <c r="W27" s="163"/>
      <c r="X27" s="163"/>
      <c r="Y27" s="169"/>
      <c r="Z27" s="169"/>
      <c r="AA27" s="166"/>
      <c r="AB27" s="166"/>
      <c r="AC27" s="166"/>
      <c r="AD27" s="166"/>
      <c r="AE27" s="166"/>
      <c r="AF27" s="166"/>
      <c r="AG27" s="166"/>
      <c r="AH27" s="167"/>
      <c r="AI27" s="167"/>
      <c r="AJ27" s="168"/>
      <c r="AK27" s="167"/>
      <c r="AL27" s="167"/>
      <c r="AM27" s="166"/>
      <c r="AN27" s="166"/>
      <c r="AO27" s="166"/>
      <c r="AP27" s="166"/>
      <c r="AQ27" s="166"/>
      <c r="AR27" s="166"/>
      <c r="AS27" s="166"/>
    </row>
    <row r="28" s="131" customFormat="true" ht="21" hidden="false" customHeight="true" outlineLevel="0" collapsed="false">
      <c r="A28" s="159" t="s">
        <v>58</v>
      </c>
      <c r="B28" s="160"/>
      <c r="C28" s="160"/>
      <c r="D28" s="160"/>
      <c r="E28" s="160"/>
      <c r="F28" s="160"/>
      <c r="G28" s="160"/>
      <c r="H28" s="160"/>
      <c r="I28" s="161" t="s">
        <v>43</v>
      </c>
      <c r="J28" s="162"/>
      <c r="K28" s="163"/>
      <c r="L28" s="163"/>
      <c r="M28" s="159" t="s">
        <v>58</v>
      </c>
      <c r="N28" s="160"/>
      <c r="O28" s="160"/>
      <c r="P28" s="160"/>
      <c r="Q28" s="160"/>
      <c r="R28" s="160"/>
      <c r="S28" s="160"/>
      <c r="T28" s="160"/>
      <c r="U28" s="161" t="s">
        <v>45</v>
      </c>
      <c r="V28" s="162"/>
      <c r="W28" s="163"/>
      <c r="X28" s="163"/>
      <c r="Y28" s="169"/>
      <c r="Z28" s="169"/>
      <c r="AA28" s="169"/>
      <c r="AB28" s="169"/>
    </row>
    <row r="29" s="131" customFormat="true" ht="21" hidden="false" customHeight="true" outlineLevel="0" collapsed="false">
      <c r="A29" s="159" t="s">
        <v>60</v>
      </c>
      <c r="B29" s="160"/>
      <c r="C29" s="160"/>
      <c r="D29" s="160"/>
      <c r="E29" s="160"/>
      <c r="F29" s="160"/>
      <c r="G29" s="160"/>
      <c r="H29" s="160"/>
      <c r="I29" s="161" t="s">
        <v>43</v>
      </c>
      <c r="J29" s="162"/>
      <c r="K29" s="163"/>
      <c r="L29" s="163"/>
      <c r="M29" s="159" t="s">
        <v>60</v>
      </c>
      <c r="N29" s="160"/>
      <c r="O29" s="160"/>
      <c r="P29" s="160"/>
      <c r="Q29" s="160"/>
      <c r="R29" s="160"/>
      <c r="S29" s="160"/>
      <c r="T29" s="160"/>
      <c r="U29" s="161" t="s">
        <v>45</v>
      </c>
      <c r="V29" s="162"/>
      <c r="W29" s="163"/>
      <c r="X29" s="163"/>
      <c r="Y29" s="169"/>
      <c r="Z29" s="169"/>
      <c r="AA29" s="170"/>
      <c r="AB29" s="170"/>
      <c r="AC29" s="170"/>
      <c r="AD29" s="170"/>
      <c r="AE29" s="170"/>
      <c r="AF29" s="170"/>
      <c r="AG29" s="170"/>
      <c r="AM29" s="170"/>
      <c r="AN29" s="170"/>
      <c r="AO29" s="170"/>
      <c r="AP29" s="170"/>
      <c r="AQ29" s="170"/>
      <c r="AR29" s="170"/>
      <c r="AS29" s="170"/>
    </row>
    <row r="30" s="131" customFormat="true" ht="21" hidden="false" customHeight="true" outlineLevel="0" collapsed="false">
      <c r="A30" s="159" t="s">
        <v>61</v>
      </c>
      <c r="B30" s="160"/>
      <c r="C30" s="160"/>
      <c r="D30" s="160"/>
      <c r="E30" s="160"/>
      <c r="F30" s="160"/>
      <c r="G30" s="160"/>
      <c r="H30" s="160"/>
      <c r="I30" s="161" t="s">
        <v>43</v>
      </c>
      <c r="J30" s="162"/>
      <c r="K30" s="163"/>
      <c r="L30" s="163"/>
      <c r="M30" s="159" t="s">
        <v>61</v>
      </c>
      <c r="N30" s="160"/>
      <c r="O30" s="160"/>
      <c r="P30" s="160"/>
      <c r="Q30" s="160"/>
      <c r="R30" s="160"/>
      <c r="S30" s="160"/>
      <c r="T30" s="160"/>
      <c r="U30" s="161" t="s">
        <v>45</v>
      </c>
      <c r="V30" s="162"/>
      <c r="W30" s="163"/>
      <c r="X30" s="163"/>
      <c r="Y30" s="169"/>
      <c r="Z30" s="169"/>
      <c r="AA30" s="171" t="s">
        <v>62</v>
      </c>
      <c r="AB30" s="171"/>
      <c r="AC30" s="171"/>
      <c r="AD30" s="171"/>
      <c r="AE30" s="171"/>
      <c r="AF30" s="171"/>
      <c r="AG30" s="171"/>
      <c r="AM30" s="171" t="s">
        <v>63</v>
      </c>
      <c r="AN30" s="171"/>
      <c r="AO30" s="171"/>
      <c r="AP30" s="171"/>
      <c r="AQ30" s="171"/>
      <c r="AR30" s="171"/>
      <c r="AS30" s="171"/>
    </row>
    <row r="31" s="131" customFormat="true" ht="21" hidden="false" customHeight="true" outlineLevel="0" collapsed="false">
      <c r="A31" s="159" t="s">
        <v>64</v>
      </c>
      <c r="B31" s="160"/>
      <c r="C31" s="160"/>
      <c r="D31" s="160"/>
      <c r="E31" s="160"/>
      <c r="F31" s="160"/>
      <c r="G31" s="160"/>
      <c r="H31" s="160"/>
      <c r="I31" s="161" t="s">
        <v>43</v>
      </c>
      <c r="J31" s="162"/>
      <c r="K31" s="163"/>
      <c r="L31" s="163"/>
      <c r="M31" s="159" t="s">
        <v>64</v>
      </c>
      <c r="N31" s="160"/>
      <c r="O31" s="160"/>
      <c r="P31" s="160"/>
      <c r="Q31" s="160"/>
      <c r="R31" s="160"/>
      <c r="S31" s="160"/>
      <c r="T31" s="160"/>
      <c r="U31" s="161" t="s">
        <v>45</v>
      </c>
      <c r="V31" s="162"/>
      <c r="W31" s="163"/>
      <c r="X31" s="163"/>
      <c r="Y31" s="169"/>
      <c r="Z31" s="169"/>
      <c r="AA31" s="169"/>
      <c r="AB31" s="169"/>
      <c r="AG31" s="170"/>
      <c r="AH31" s="170"/>
      <c r="AI31" s="170"/>
      <c r="AJ31" s="170"/>
      <c r="AK31" s="170"/>
      <c r="AL31" s="170"/>
      <c r="AM31" s="170"/>
      <c r="AN31" s="170"/>
    </row>
    <row r="32" s="131" customFormat="true" ht="21" hidden="false" customHeight="true" outlineLevel="0" collapsed="false">
      <c r="A32" s="159" t="s">
        <v>65</v>
      </c>
      <c r="B32" s="160"/>
      <c r="C32" s="160"/>
      <c r="D32" s="160"/>
      <c r="E32" s="160"/>
      <c r="F32" s="160"/>
      <c r="G32" s="160"/>
      <c r="H32" s="160"/>
      <c r="I32" s="161" t="s">
        <v>43</v>
      </c>
      <c r="J32" s="162"/>
      <c r="K32" s="163"/>
      <c r="L32" s="163"/>
      <c r="M32" s="159" t="s">
        <v>65</v>
      </c>
      <c r="N32" s="160"/>
      <c r="O32" s="160"/>
      <c r="P32" s="160"/>
      <c r="Q32" s="160"/>
      <c r="R32" s="160"/>
      <c r="S32" s="160"/>
      <c r="T32" s="160"/>
      <c r="U32" s="161" t="s">
        <v>45</v>
      </c>
      <c r="V32" s="162"/>
      <c r="W32" s="163"/>
      <c r="X32" s="163"/>
      <c r="Y32" s="169"/>
      <c r="Z32" s="169"/>
      <c r="AA32" s="169"/>
      <c r="AB32" s="169"/>
      <c r="AG32" s="171" t="s">
        <v>66</v>
      </c>
      <c r="AH32" s="171"/>
      <c r="AI32" s="171"/>
      <c r="AJ32" s="171"/>
      <c r="AK32" s="171"/>
      <c r="AL32" s="171"/>
      <c r="AM32" s="171"/>
      <c r="AN32" s="171"/>
    </row>
    <row r="33" s="126" customFormat="true" ht="13.5" hidden="false" customHeight="false" outlineLevel="0" collapsed="false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</row>
  </sheetData>
  <mergeCells count="86">
    <mergeCell ref="AM1:AO1"/>
    <mergeCell ref="AQ1:AS1"/>
    <mergeCell ref="AM2:AO2"/>
    <mergeCell ref="AQ2:AS2"/>
    <mergeCell ref="G4:G5"/>
    <mergeCell ref="H4:H5"/>
    <mergeCell ref="I4:I5"/>
    <mergeCell ref="P4:P5"/>
    <mergeCell ref="Q4:Q5"/>
    <mergeCell ref="R4:R5"/>
    <mergeCell ref="Y4:Y5"/>
    <mergeCell ref="Z4:Z5"/>
    <mergeCell ref="AA4:AA5"/>
    <mergeCell ref="AH4:AH5"/>
    <mergeCell ref="AI4:AI5"/>
    <mergeCell ref="AJ4:AJ5"/>
    <mergeCell ref="AQ4:AQ5"/>
    <mergeCell ref="AR4:AR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B5:AB6"/>
    <mergeCell ref="AC5:AC6"/>
    <mergeCell ref="AD5:AD6"/>
    <mergeCell ref="AK5:AK6"/>
    <mergeCell ref="AL5:AL6"/>
    <mergeCell ref="AM5:AM6"/>
    <mergeCell ref="A22:L22"/>
    <mergeCell ref="M22:X22"/>
    <mergeCell ref="AE22:AS22"/>
    <mergeCell ref="B23:H23"/>
    <mergeCell ref="K23:L23"/>
    <mergeCell ref="N23:T23"/>
    <mergeCell ref="W23:X23"/>
    <mergeCell ref="AE23:AS24"/>
    <mergeCell ref="B24:H24"/>
    <mergeCell ref="K24:L24"/>
    <mergeCell ref="N24:T24"/>
    <mergeCell ref="W24:X24"/>
    <mergeCell ref="B25:H25"/>
    <mergeCell ref="K25:L25"/>
    <mergeCell ref="N25:T25"/>
    <mergeCell ref="W25:X25"/>
    <mergeCell ref="B26:H26"/>
    <mergeCell ref="K26:L26"/>
    <mergeCell ref="N26:T26"/>
    <mergeCell ref="W26:X26"/>
    <mergeCell ref="AA26:AG27"/>
    <mergeCell ref="AH26:AI27"/>
    <mergeCell ref="AJ26:AJ27"/>
    <mergeCell ref="AK26:AL27"/>
    <mergeCell ref="AM26:AS27"/>
    <mergeCell ref="B27:H27"/>
    <mergeCell ref="K27:L27"/>
    <mergeCell ref="N27:T27"/>
    <mergeCell ref="W27:X27"/>
    <mergeCell ref="B28:H28"/>
    <mergeCell ref="K28:L28"/>
    <mergeCell ref="N28:T28"/>
    <mergeCell ref="W28:X28"/>
    <mergeCell ref="B29:H29"/>
    <mergeCell ref="K29:L29"/>
    <mergeCell ref="N29:T29"/>
    <mergeCell ref="W29:X29"/>
    <mergeCell ref="B30:H30"/>
    <mergeCell ref="K30:L30"/>
    <mergeCell ref="N30:T30"/>
    <mergeCell ref="W30:X30"/>
    <mergeCell ref="AA30:AG30"/>
    <mergeCell ref="AM30:AS30"/>
    <mergeCell ref="B31:H31"/>
    <mergeCell ref="K31:L31"/>
    <mergeCell ref="N31:T31"/>
    <mergeCell ref="W31:X31"/>
    <mergeCell ref="B32:H32"/>
    <mergeCell ref="K32:L32"/>
    <mergeCell ref="N32:T32"/>
    <mergeCell ref="W32:X32"/>
    <mergeCell ref="AG32:AN32"/>
  </mergeCells>
  <dataValidations count="1">
    <dataValidation allowBlank="true" error="Digite uma das opções a seguir:&#10;A1, A2, B, M, J" errorStyle="stop" errorTitle="FPFM - Súmula" operator="between" showDropDown="false" showErrorMessage="true" showInputMessage="true" sqref="AM1:AO1" type="list">
      <formula1>"A1,A2,B,M,J"</formula1>
      <formula2>0</formula2>
    </dataValidation>
  </dataValidations>
  <printOptions headings="false" gridLines="false" gridLinesSet="true" horizontalCentered="true" verticalCentered="false"/>
  <pageMargins left="0.118055555555556" right="0.118055555555556" top="0.157638888888889" bottom="0.1576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  <Company>Getronics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2011-02-06T02:23:49Z</dcterms:created>
  <dc:creator>Vinicius De Simoni</dc:creator>
  <dc:description/>
  <cp:keywords>FPFM Sumula</cp:keywords>
  <dc:language>pt-BR</dc:language>
  <cp:lastModifiedBy>X</cp:lastModifiedBy>
  <cp:lastPrinted>2012-12-31T14:26:20Z</cp:lastPrinted>
  <dcterms:modified xsi:type="dcterms:W3CDTF">2025-08-16T18:57:38Z</dcterms:modified>
  <cp:revision>0</cp:revision>
  <dc:subject>Súmula equipes - 6 jogadores</dc:subject>
  <dc:title>Súmula eletrônica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