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25725"/>
</workbook>
</file>

<file path=xl/calcChain.xml><?xml version="1.0" encoding="utf-8"?>
<calcChain xmlns="http://schemas.openxmlformats.org/spreadsheetml/2006/main">
  <c r="A39" i="6"/>
  <c r="C39"/>
  <c r="E39" s="1"/>
  <c r="A40"/>
  <c r="C40"/>
  <c r="D40" s="1"/>
  <c r="A41"/>
  <c r="C41"/>
  <c r="G41" s="1"/>
  <c r="A42"/>
  <c r="C42"/>
  <c r="E42" s="1"/>
  <c r="A43"/>
  <c r="C43"/>
  <c r="E43" s="1"/>
  <c r="A44"/>
  <c r="C44"/>
  <c r="K44" s="1"/>
  <c r="A45"/>
  <c r="C45"/>
  <c r="E45" s="1"/>
  <c r="A46"/>
  <c r="C46"/>
  <c r="E46" s="1"/>
  <c r="A47"/>
  <c r="C47"/>
  <c r="E47" s="1"/>
  <c r="A48"/>
  <c r="C48"/>
  <c r="E48" s="1"/>
  <c r="A49"/>
  <c r="C49"/>
  <c r="E49" s="1"/>
  <c r="A50"/>
  <c r="C50"/>
  <c r="E50" s="1"/>
  <c r="A26"/>
  <c r="C26"/>
  <c r="E26" s="1"/>
  <c r="A27"/>
  <c r="C27"/>
  <c r="E27" s="1"/>
  <c r="A17"/>
  <c r="C17"/>
  <c r="E17" s="1"/>
  <c r="A18"/>
  <c r="C18"/>
  <c r="E18" s="1"/>
  <c r="A19"/>
  <c r="C19"/>
  <c r="E19" s="1"/>
  <c r="A20"/>
  <c r="C20"/>
  <c r="E20" s="1"/>
  <c r="A21"/>
  <c r="C21"/>
  <c r="E21" s="1"/>
  <c r="A22"/>
  <c r="C22"/>
  <c r="E22" s="1"/>
  <c r="A23"/>
  <c r="C23"/>
  <c r="E23" s="1"/>
  <c r="A24"/>
  <c r="C24"/>
  <c r="E24" s="1"/>
  <c r="A25"/>
  <c r="C25"/>
  <c r="B25" s="1"/>
  <c r="D5"/>
  <c r="L3"/>
  <c r="L7" i="2"/>
  <c r="U10"/>
  <c r="AD13" s="1"/>
  <c r="AM16" s="1"/>
  <c r="C35" i="6"/>
  <c r="B35" s="1"/>
  <c r="C13"/>
  <c r="A9" i="2"/>
  <c r="J9" s="1"/>
  <c r="S9" s="1"/>
  <c r="AK9" s="1"/>
  <c r="L5" i="6"/>
  <c r="C38"/>
  <c r="E38" s="1"/>
  <c r="C37"/>
  <c r="C36"/>
  <c r="C34"/>
  <c r="C33"/>
  <c r="C32"/>
  <c r="C31"/>
  <c r="C16"/>
  <c r="J16" s="1"/>
  <c r="C15"/>
  <c r="E15" s="1"/>
  <c r="C14"/>
  <c r="C12"/>
  <c r="B12" s="1"/>
  <c r="C11"/>
  <c r="C10"/>
  <c r="C9"/>
  <c r="C8"/>
  <c r="D3"/>
  <c r="A38"/>
  <c r="A37"/>
  <c r="A36"/>
  <c r="A35"/>
  <c r="A34"/>
  <c r="A33"/>
  <c r="A32"/>
  <c r="A31"/>
  <c r="A16"/>
  <c r="A15"/>
  <c r="A14"/>
  <c r="A13"/>
  <c r="A12"/>
  <c r="A11"/>
  <c r="A10"/>
  <c r="A9"/>
  <c r="A8"/>
  <c r="CQ21" i="2"/>
  <c r="CU21" s="1"/>
  <c r="CP21"/>
  <c r="CO21"/>
  <c r="CR21" s="1"/>
  <c r="CN21"/>
  <c r="CS21" s="1"/>
  <c r="CM21"/>
  <c r="CT21" s="1"/>
  <c r="CQ18"/>
  <c r="CU18" s="1"/>
  <c r="CP18"/>
  <c r="CV18" s="1"/>
  <c r="CO18"/>
  <c r="CR18" s="1"/>
  <c r="CN18"/>
  <c r="CS18" s="1"/>
  <c r="CM18"/>
  <c r="CT18" s="1"/>
  <c r="CQ15"/>
  <c r="CU15" s="1"/>
  <c r="CP15"/>
  <c r="CV15" s="1"/>
  <c r="CO15"/>
  <c r="CR15" s="1"/>
  <c r="CN15"/>
  <c r="CS15" s="1"/>
  <c r="CM15"/>
  <c r="CT15" s="1"/>
  <c r="CQ12"/>
  <c r="CU12" s="1"/>
  <c r="CP12"/>
  <c r="CV12" s="1"/>
  <c r="CO12"/>
  <c r="CR12" s="1"/>
  <c r="CN12"/>
  <c r="CS12" s="1"/>
  <c r="CM12"/>
  <c r="CT12" s="1"/>
  <c r="CQ9"/>
  <c r="CU9" s="1"/>
  <c r="CP9"/>
  <c r="CV9" s="1"/>
  <c r="CO9"/>
  <c r="CR9" s="1"/>
  <c r="CN9"/>
  <c r="CS9" s="1"/>
  <c r="CM9"/>
  <c r="CM2"/>
  <c r="CB2"/>
  <c r="CF21"/>
  <c r="CJ21" s="1"/>
  <c r="CE21"/>
  <c r="CK21" s="1"/>
  <c r="CD21"/>
  <c r="CG21" s="1"/>
  <c r="CC21"/>
  <c r="CH21" s="1"/>
  <c r="CB21"/>
  <c r="CI21" s="1"/>
  <c r="CF18"/>
  <c r="CJ18" s="1"/>
  <c r="CE18"/>
  <c r="CK18" s="1"/>
  <c r="CD18"/>
  <c r="CG18" s="1"/>
  <c r="CC18"/>
  <c r="CH18" s="1"/>
  <c r="CB18"/>
  <c r="CI18"/>
  <c r="CF15"/>
  <c r="CJ15" s="1"/>
  <c r="CE15"/>
  <c r="CK15" s="1"/>
  <c r="CD15"/>
  <c r="CG15" s="1"/>
  <c r="CC15"/>
  <c r="CH15" s="1"/>
  <c r="CB15"/>
  <c r="CI15" s="1"/>
  <c r="CF12"/>
  <c r="CJ12" s="1"/>
  <c r="CE12"/>
  <c r="CK12" s="1"/>
  <c r="CD12"/>
  <c r="CG12" s="1"/>
  <c r="CC12"/>
  <c r="CH12" s="1"/>
  <c r="CB12"/>
  <c r="CF9"/>
  <c r="CJ9" s="1"/>
  <c r="CE9"/>
  <c r="CK9"/>
  <c r="CD9"/>
  <c r="CG9" s="1"/>
  <c r="CC9"/>
  <c r="CH9" s="1"/>
  <c r="CB9"/>
  <c r="CI9" s="1"/>
  <c r="BU21"/>
  <c r="BY21" s="1"/>
  <c r="BT21"/>
  <c r="BZ21" s="1"/>
  <c r="BS21"/>
  <c r="BV21" s="1"/>
  <c r="BR21"/>
  <c r="BW21" s="1"/>
  <c r="BQ21"/>
  <c r="BX21" s="1"/>
  <c r="BU18"/>
  <c r="BY18" s="1"/>
  <c r="BT18"/>
  <c r="BZ18"/>
  <c r="BS18"/>
  <c r="BV18" s="1"/>
  <c r="BR18"/>
  <c r="BW18" s="1"/>
  <c r="BQ18"/>
  <c r="BX18" s="1"/>
  <c r="BU15"/>
  <c r="BY15" s="1"/>
  <c r="BT15"/>
  <c r="BZ15" s="1"/>
  <c r="BS15"/>
  <c r="BV15" s="1"/>
  <c r="BR15"/>
  <c r="BW15" s="1"/>
  <c r="BQ15"/>
  <c r="BX15" s="1"/>
  <c r="BU12"/>
  <c r="BY12" s="1"/>
  <c r="BT12"/>
  <c r="BZ12"/>
  <c r="BS12"/>
  <c r="BV12" s="1"/>
  <c r="BR12"/>
  <c r="BW12" s="1"/>
  <c r="BQ12"/>
  <c r="BX12" s="1"/>
  <c r="BQ2"/>
  <c r="BU9"/>
  <c r="BY9" s="1"/>
  <c r="BT9"/>
  <c r="BS9"/>
  <c r="BV9" s="1"/>
  <c r="BR9"/>
  <c r="BW9" s="1"/>
  <c r="BQ9"/>
  <c r="BJ21"/>
  <c r="BN21" s="1"/>
  <c r="BI21"/>
  <c r="BO21" s="1"/>
  <c r="BH21"/>
  <c r="BK21" s="1"/>
  <c r="BG21"/>
  <c r="BL21" s="1"/>
  <c r="BF21"/>
  <c r="BM21" s="1"/>
  <c r="BJ18"/>
  <c r="BN18" s="1"/>
  <c r="BI18"/>
  <c r="BO18" s="1"/>
  <c r="BH18"/>
  <c r="BK18" s="1"/>
  <c r="BG18"/>
  <c r="BL18" s="1"/>
  <c r="BF18"/>
  <c r="BM18" s="1"/>
  <c r="BJ15"/>
  <c r="BI15"/>
  <c r="BO15" s="1"/>
  <c r="BH15"/>
  <c r="BK15" s="1"/>
  <c r="BG15"/>
  <c r="BL15" s="1"/>
  <c r="BF15"/>
  <c r="BM15" s="1"/>
  <c r="BJ12"/>
  <c r="BN12" s="1"/>
  <c r="BI12"/>
  <c r="BO12" s="1"/>
  <c r="BH12"/>
  <c r="BK12" s="1"/>
  <c r="BG12"/>
  <c r="BL12" s="1"/>
  <c r="BF12"/>
  <c r="BM12" s="1"/>
  <c r="BJ9"/>
  <c r="BN9" s="1"/>
  <c r="BI9"/>
  <c r="BO9" s="1"/>
  <c r="BH9"/>
  <c r="BK9" s="1"/>
  <c r="BG9"/>
  <c r="BF9"/>
  <c r="BM9" s="1"/>
  <c r="BF2"/>
  <c r="AY21"/>
  <c r="BC21" s="1"/>
  <c r="AX21"/>
  <c r="BD21" s="1"/>
  <c r="AW21"/>
  <c r="AZ21" s="1"/>
  <c r="AV21"/>
  <c r="BA21" s="1"/>
  <c r="AU21"/>
  <c r="BB21" s="1"/>
  <c r="AY18"/>
  <c r="BC18" s="1"/>
  <c r="AX18"/>
  <c r="BD18" s="1"/>
  <c r="AW18"/>
  <c r="AZ18" s="1"/>
  <c r="AV18"/>
  <c r="BA18" s="1"/>
  <c r="AU18"/>
  <c r="BB18" s="1"/>
  <c r="AY15"/>
  <c r="BC15" s="1"/>
  <c r="AX15"/>
  <c r="BD15" s="1"/>
  <c r="AW15"/>
  <c r="AZ15" s="1"/>
  <c r="AV15"/>
  <c r="BA15" s="1"/>
  <c r="AU15"/>
  <c r="BB15" s="1"/>
  <c r="AY12"/>
  <c r="BC12" s="1"/>
  <c r="AX12"/>
  <c r="BD12" s="1"/>
  <c r="AW12"/>
  <c r="AZ12" s="1"/>
  <c r="AV12"/>
  <c r="BA12" s="1"/>
  <c r="AU12"/>
  <c r="BB12" s="1"/>
  <c r="AY9"/>
  <c r="AX9"/>
  <c r="AW9"/>
  <c r="AZ9"/>
  <c r="AV9"/>
  <c r="BA9" s="1"/>
  <c r="AU9"/>
  <c r="AU2"/>
  <c r="J7"/>
  <c r="S7" s="1"/>
  <c r="AB7" s="1"/>
  <c r="AK7" s="1"/>
  <c r="A10"/>
  <c r="J10" s="1"/>
  <c r="I21"/>
  <c r="R9" s="1"/>
  <c r="AA12" s="1"/>
  <c r="AJ15" s="1"/>
  <c r="AS18" s="1"/>
  <c r="C16"/>
  <c r="I18" s="1"/>
  <c r="R21" s="1"/>
  <c r="AA9" s="1"/>
  <c r="AJ12" s="1"/>
  <c r="AS15" s="1"/>
  <c r="B49" i="6"/>
  <c r="B47"/>
  <c r="B45"/>
  <c r="B24"/>
  <c r="B22"/>
  <c r="B15"/>
  <c r="B13"/>
  <c r="I49"/>
  <c r="I50"/>
  <c r="I40"/>
  <c r="F38"/>
  <c r="I44"/>
  <c r="G42"/>
  <c r="H44"/>
  <c r="F43"/>
  <c r="G49"/>
  <c r="F42"/>
  <c r="D42"/>
  <c r="I45"/>
  <c r="F47"/>
  <c r="K38"/>
  <c r="F49"/>
  <c r="G45"/>
  <c r="K40"/>
  <c r="F45"/>
  <c r="G37"/>
  <c r="H45"/>
  <c r="G43"/>
  <c r="F40"/>
  <c r="J49"/>
  <c r="K49"/>
  <c r="J45"/>
  <c r="I47"/>
  <c r="D38"/>
  <c r="K45"/>
  <c r="K42"/>
  <c r="D49"/>
  <c r="K37"/>
  <c r="I17"/>
  <c r="D48"/>
  <c r="D37"/>
  <c r="D45"/>
  <c r="D50"/>
  <c r="J24"/>
  <c r="F26"/>
  <c r="D26"/>
  <c r="J26"/>
  <c r="H26"/>
  <c r="I18"/>
  <c r="F24"/>
  <c r="J22"/>
  <c r="I22"/>
  <c r="F22"/>
  <c r="H22"/>
  <c r="I25"/>
  <c r="K26"/>
  <c r="H24"/>
  <c r="D24"/>
  <c r="H19"/>
  <c r="J23"/>
  <c r="G24"/>
  <c r="F19"/>
  <c r="I19"/>
  <c r="J18"/>
  <c r="G26"/>
  <c r="I24"/>
  <c r="J27"/>
  <c r="G22"/>
  <c r="D22"/>
  <c r="H23"/>
  <c r="F20"/>
  <c r="I23"/>
  <c r="K24"/>
  <c r="K19"/>
  <c r="I15"/>
  <c r="I16"/>
  <c r="G16"/>
  <c r="D19"/>
  <c r="D20"/>
  <c r="D16"/>
  <c r="K16"/>
  <c r="CT9" i="2"/>
  <c r="BX9"/>
  <c r="E37" i="6"/>
  <c r="B37"/>
  <c r="F37"/>
  <c r="I37"/>
  <c r="H37"/>
  <c r="J37"/>
  <c r="B27"/>
  <c r="D21"/>
  <c r="H21"/>
  <c r="G19"/>
  <c r="I26"/>
  <c r="K22"/>
  <c r="J19"/>
  <c r="D47"/>
  <c r="K47"/>
  <c r="D44"/>
  <c r="G47"/>
  <c r="H47"/>
  <c r="H49"/>
  <c r="I42"/>
  <c r="J44"/>
  <c r="H40"/>
  <c r="G40"/>
  <c r="B40"/>
  <c r="B44"/>
  <c r="B26"/>
  <c r="CQ6" i="2" l="1"/>
  <c r="CO6"/>
  <c r="CD6"/>
  <c r="CB6"/>
  <c r="BS6"/>
  <c r="U5" s="1"/>
  <c r="BU6"/>
  <c r="BR6"/>
  <c r="BG6"/>
  <c r="AY6"/>
  <c r="B33" i="6"/>
  <c r="B8"/>
  <c r="K39"/>
  <c r="H46"/>
  <c r="J46"/>
  <c r="G46"/>
  <c r="B46"/>
  <c r="D25"/>
  <c r="J15"/>
  <c r="H15"/>
  <c r="F21"/>
  <c r="G27"/>
  <c r="I27"/>
  <c r="K48"/>
  <c r="G39"/>
  <c r="I39"/>
  <c r="I46"/>
  <c r="B36"/>
  <c r="B21"/>
  <c r="B50"/>
  <c r="E25"/>
  <c r="H27"/>
  <c r="B48"/>
  <c r="H18"/>
  <c r="J25"/>
  <c r="H20"/>
  <c r="D27"/>
  <c r="K15"/>
  <c r="F15"/>
  <c r="D18"/>
  <c r="F27"/>
  <c r="H25"/>
  <c r="G25"/>
  <c r="G20"/>
  <c r="K20"/>
  <c r="G23"/>
  <c r="G18"/>
  <c r="D46"/>
  <c r="F46"/>
  <c r="I48"/>
  <c r="H43"/>
  <c r="G50"/>
  <c r="J48"/>
  <c r="I43"/>
  <c r="H42"/>
  <c r="B16"/>
  <c r="B20"/>
  <c r="B42"/>
  <c r="B9"/>
  <c r="B31"/>
  <c r="B34"/>
  <c r="I20"/>
  <c r="K27"/>
  <c r="K25"/>
  <c r="K46"/>
  <c r="B32"/>
  <c r="J21"/>
  <c r="F25"/>
  <c r="J20"/>
  <c r="K18"/>
  <c r="N50"/>
  <c r="N49" s="1"/>
  <c r="N48" s="1"/>
  <c r="N47" s="1"/>
  <c r="N46" s="1"/>
  <c r="N45" s="1"/>
  <c r="N44" s="1"/>
  <c r="N43" s="1"/>
  <c r="N42" s="1"/>
  <c r="N41" s="1"/>
  <c r="N40" s="1"/>
  <c r="N39" s="1"/>
  <c r="N38" s="1"/>
  <c r="N37" s="1"/>
  <c r="B10"/>
  <c r="D15"/>
  <c r="K23"/>
  <c r="G15"/>
  <c r="D23"/>
  <c r="G21"/>
  <c r="F23"/>
  <c r="F18"/>
  <c r="K21"/>
  <c r="I21"/>
  <c r="D43"/>
  <c r="F48"/>
  <c r="H48"/>
  <c r="J43"/>
  <c r="F50"/>
  <c r="J50"/>
  <c r="H50"/>
  <c r="G48"/>
  <c r="B18"/>
  <c r="E44"/>
  <c r="B23"/>
  <c r="B19"/>
  <c r="K43"/>
  <c r="CE6" i="2"/>
  <c r="H16" i="6"/>
  <c r="CI12" i="2"/>
  <c r="B11" i="6"/>
  <c r="N27"/>
  <c r="N26" s="1"/>
  <c r="N25" s="1"/>
  <c r="N24" s="1"/>
  <c r="N23" s="1"/>
  <c r="N22" s="1"/>
  <c r="N21" s="1"/>
  <c r="N20" s="1"/>
  <c r="N19" s="1"/>
  <c r="N18" s="1"/>
  <c r="N17" s="1"/>
  <c r="N16" s="1"/>
  <c r="N15" s="1"/>
  <c r="AV6" i="2"/>
  <c r="BQ6"/>
  <c r="F16" i="6"/>
  <c r="CF6" i="2"/>
  <c r="A13"/>
  <c r="AU6"/>
  <c r="AX6"/>
  <c r="BJ6"/>
  <c r="CP6"/>
  <c r="J47" i="6"/>
  <c r="AW6" i="2"/>
  <c r="C5" s="1"/>
  <c r="I4" s="1"/>
  <c r="BT6"/>
  <c r="CC6"/>
  <c r="AD5" s="1"/>
  <c r="CM6"/>
  <c r="S10"/>
  <c r="AB10" s="1"/>
  <c r="AK10" s="1"/>
  <c r="J12"/>
  <c r="S12" s="1"/>
  <c r="AK12" s="1"/>
  <c r="BH6"/>
  <c r="H41" i="6"/>
  <c r="J13" i="2"/>
  <c r="K41" i="6"/>
  <c r="J40"/>
  <c r="B17"/>
  <c r="I38"/>
  <c r="H17"/>
  <c r="K17"/>
  <c r="G38"/>
  <c r="F44"/>
  <c r="H39"/>
  <c r="BZ9" i="2"/>
  <c r="J41" i="6"/>
  <c r="BF6" i="2"/>
  <c r="J5" s="1"/>
  <c r="BI6"/>
  <c r="CN6"/>
  <c r="J42" i="6"/>
  <c r="J39"/>
  <c r="G44"/>
  <c r="K50"/>
  <c r="B39"/>
  <c r="B38"/>
  <c r="I41"/>
  <c r="D17"/>
  <c r="B41"/>
  <c r="E41"/>
  <c r="E16"/>
  <c r="F17"/>
  <c r="J17"/>
  <c r="J38"/>
  <c r="A12" i="2"/>
  <c r="H38" i="6"/>
  <c r="B43"/>
  <c r="BD9" i="2"/>
  <c r="BL9"/>
  <c r="CV21"/>
  <c r="E40" i="6"/>
  <c r="BC9" i="2"/>
  <c r="BN15"/>
  <c r="D39" i="6"/>
  <c r="F39"/>
  <c r="D41"/>
  <c r="F41"/>
  <c r="BB9" i="2"/>
  <c r="L19"/>
  <c r="U7" s="1"/>
  <c r="AD10" s="1"/>
  <c r="AM13" s="1"/>
  <c r="C13"/>
  <c r="B14" i="6"/>
  <c r="G17"/>
  <c r="AK5" i="2" l="1"/>
  <c r="AB5"/>
  <c r="S5"/>
  <c r="L5"/>
  <c r="R4" s="1"/>
  <c r="AA4" s="1"/>
  <c r="AJ4" s="1"/>
  <c r="A16"/>
  <c r="A15"/>
  <c r="A5"/>
  <c r="G4" s="1"/>
  <c r="P4" s="1"/>
  <c r="AM5"/>
  <c r="J15"/>
  <c r="S15" s="1"/>
  <c r="AB15" s="1"/>
  <c r="AK15" s="1"/>
  <c r="S13"/>
  <c r="AB13" s="1"/>
  <c r="AK13" s="1"/>
  <c r="C10"/>
  <c r="I15"/>
  <c r="R18" s="1"/>
  <c r="AA21" s="1"/>
  <c r="AJ9" s="1"/>
  <c r="AS12" s="1"/>
  <c r="L16"/>
  <c r="U19" s="1"/>
  <c r="AD7" s="1"/>
  <c r="AM10" s="1"/>
  <c r="Y4" l="1"/>
  <c r="AH4" s="1"/>
  <c r="AQ4" s="1"/>
  <c r="AH26" s="1"/>
  <c r="G3" i="6" s="1"/>
  <c r="A19" i="2"/>
  <c r="J16"/>
  <c r="A18"/>
  <c r="C7"/>
  <c r="L13"/>
  <c r="U16" s="1"/>
  <c r="AD19" s="1"/>
  <c r="AM7" s="1"/>
  <c r="I12"/>
  <c r="R15" s="1"/>
  <c r="AA18" s="1"/>
  <c r="AS9" s="1"/>
  <c r="AS4"/>
  <c r="AK26" s="1"/>
  <c r="I3" i="6" s="1"/>
  <c r="A21" i="2" l="1"/>
  <c r="J19"/>
  <c r="S16"/>
  <c r="AB16" s="1"/>
  <c r="AK16" s="1"/>
  <c r="J18"/>
  <c r="S18" s="1"/>
  <c r="AB18" s="1"/>
  <c r="AK18" s="1"/>
  <c r="L10"/>
  <c r="U13" s="1"/>
  <c r="AD16" s="1"/>
  <c r="AM19" s="1"/>
  <c r="I9"/>
  <c r="F36" i="6" l="1"/>
  <c r="R12" i="2"/>
  <c r="AA15" s="1"/>
  <c r="AJ18" s="1"/>
  <c r="AS21" s="1"/>
  <c r="J21"/>
  <c r="S19"/>
  <c r="AB19" s="1"/>
  <c r="AK19" s="1"/>
  <c r="I36" i="6" l="1"/>
  <c r="G36"/>
  <c r="E36" s="1"/>
  <c r="F35"/>
  <c r="H36"/>
  <c r="H35"/>
  <c r="I33"/>
  <c r="J36"/>
  <c r="G35"/>
  <c r="J34"/>
  <c r="J35"/>
  <c r="F34"/>
  <c r="I34"/>
  <c r="I35"/>
  <c r="G34"/>
  <c r="H34"/>
  <c r="I31"/>
  <c r="F33"/>
  <c r="H32"/>
  <c r="G33"/>
  <c r="J33"/>
  <c r="I32"/>
  <c r="F31"/>
  <c r="G32"/>
  <c r="H33"/>
  <c r="J31"/>
  <c r="F32"/>
  <c r="G31"/>
  <c r="H31"/>
  <c r="J32"/>
  <c r="K32" s="1"/>
  <c r="S21" i="2"/>
  <c r="E34" i="6" l="1"/>
  <c r="K33"/>
  <c r="D36"/>
  <c r="D34"/>
  <c r="I51"/>
  <c r="E35"/>
  <c r="D35"/>
  <c r="K36"/>
  <c r="N36"/>
  <c r="N35" s="1"/>
  <c r="K34"/>
  <c r="F51"/>
  <c r="E31"/>
  <c r="K35"/>
  <c r="K31"/>
  <c r="D33"/>
  <c r="E33"/>
  <c r="G51"/>
  <c r="H51"/>
  <c r="E32"/>
  <c r="D32"/>
  <c r="J51"/>
  <c r="D31"/>
  <c r="AB21" i="2"/>
  <c r="N34" i="6" l="1"/>
  <c r="N33" s="1"/>
  <c r="N32" s="1"/>
  <c r="N31" s="1"/>
  <c r="A67" s="1"/>
  <c r="K51"/>
  <c r="D51"/>
  <c r="E51"/>
  <c r="H14"/>
  <c r="H13"/>
  <c r="F13"/>
  <c r="F10"/>
  <c r="AK21" i="2"/>
  <c r="G14" i="6" s="1"/>
  <c r="G8"/>
  <c r="F14" l="1"/>
  <c r="F8"/>
  <c r="H11"/>
  <c r="I14"/>
  <c r="J9"/>
  <c r="J10"/>
  <c r="J14"/>
  <c r="I11"/>
  <c r="I13"/>
  <c r="G13"/>
  <c r="E13" s="1"/>
  <c r="J13"/>
  <c r="I12"/>
  <c r="G12"/>
  <c r="J11"/>
  <c r="H12"/>
  <c r="J12"/>
  <c r="K12" s="1"/>
  <c r="F12"/>
  <c r="F11"/>
  <c r="G11"/>
  <c r="I9"/>
  <c r="G10"/>
  <c r="E10" s="1"/>
  <c r="I10"/>
  <c r="K10" s="1"/>
  <c r="H10"/>
  <c r="F9"/>
  <c r="G9"/>
  <c r="H9"/>
  <c r="I8"/>
  <c r="H8"/>
  <c r="J8"/>
  <c r="E8"/>
  <c r="K13" l="1"/>
  <c r="E14"/>
  <c r="D14"/>
  <c r="D11"/>
  <c r="D8"/>
  <c r="K9"/>
  <c r="K11"/>
  <c r="K14"/>
  <c r="D13"/>
  <c r="F28"/>
  <c r="D12"/>
  <c r="E12"/>
  <c r="J28"/>
  <c r="G28"/>
  <c r="E11"/>
  <c r="D10"/>
  <c r="I28"/>
  <c r="K8"/>
  <c r="D9"/>
  <c r="E9"/>
  <c r="H28"/>
  <c r="N14" l="1"/>
  <c r="N13" s="1"/>
  <c r="N12" s="1"/>
  <c r="N11" s="1"/>
  <c r="N10" s="1"/>
  <c r="N9" s="1"/>
  <c r="N8" s="1"/>
  <c r="A63" s="1"/>
  <c r="K28"/>
  <c r="D28"/>
  <c r="E28"/>
</calcChain>
</file>

<file path=xl/sharedStrings.xml><?xml version="1.0" encoding="utf-8"?>
<sst xmlns="http://schemas.openxmlformats.org/spreadsheetml/2006/main" count="437" uniqueCount="109">
  <si>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</si>
  <si>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</si>
  <si>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</si>
  <si>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</si>
  <si>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</si>
  <si>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</si>
  <si>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</si>
  <si>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</si>
  <si>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</si>
  <si>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</si>
  <si>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</si>
  <si>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</si>
  <si>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</si>
  <si>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</si>
  <si>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</si>
  <si>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</si>
  <si>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</si>
  <si>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</si>
  <si>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</si>
  <si>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</si>
  <si>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</si>
  <si>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</si>
  <si>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</si>
  <si>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</si>
  <si>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</si>
  <si>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</si>
  <si>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</si>
  <si>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</si>
  <si>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</si>
  <si>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</si>
  <si>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</si>
  <si>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</si>
  <si>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</si>
  <si>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</si>
  <si>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</si>
  <si>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</si>
  <si>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</si>
  <si>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</si>
  <si>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</si>
  <si>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</si>
  <si>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</si>
  <si>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</si>
  <si>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</si>
  <si>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</si>
  <si>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</si>
  <si>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</si>
  <si>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</si>
  <si>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</si>
  <si>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</si>
  <si>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</si>
  <si>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</si>
  <si>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</si>
  <si>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</si>
  <si>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</si>
  <si>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</si>
  <si>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</si>
  <si>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</si>
  <si>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</si>
  <si>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</si>
  <si>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</si>
  <si>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</si>
  <si>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</si>
  <si>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</si>
  <si>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</si>
  <si>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</si>
  <si>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</si>
  <si>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</si>
  <si>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</si>
  <si>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</si>
  <si>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</si>
  <si>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</si>
  <si>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</si>
  <si>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</si>
  <si>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</si>
  <si>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</si>
  <si>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</si>
  <si>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</si>
  <si>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</si>
  <si>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</si>
  <si>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</si>
  <si>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</si>
  <si>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</si>
  <si>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</si>
  <si>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</si>
  <si>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</si>
  <si>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</si>
  <si>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</si>
  <si>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</si>
  <si>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</si>
  <si>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</si>
  <si>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</si>
  <si>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</si>
  <si>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</si>
  <si>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Olino</t>
  </si>
  <si>
    <t>Cafú</t>
  </si>
  <si>
    <t>Marco Pai</t>
  </si>
  <si>
    <t>Gerônimo</t>
  </si>
  <si>
    <t>Edilson</t>
  </si>
  <si>
    <t>Alberto</t>
  </si>
  <si>
    <t>Dr. Osmar</t>
  </si>
  <si>
    <t>Anoel</t>
  </si>
  <si>
    <t>Teruel</t>
  </si>
  <si>
    <t>Lennon</t>
  </si>
  <si>
    <t>Kleber</t>
  </si>
  <si>
    <t>Cebola</t>
  </si>
  <si>
    <t>Corujeira</t>
  </si>
  <si>
    <t>M</t>
  </si>
  <si>
    <t>TMJ</t>
  </si>
  <si>
    <t>Corinthians</t>
  </si>
</sst>
</file>

<file path=xl/styles.xml><?xml version="1.0" encoding="utf-8"?>
<styleSheet xmlns="http://schemas.openxmlformats.org/spreadsheetml/2006/main">
  <numFmts count="1">
    <numFmt numFmtId="164" formatCode="[$-416]dd\-mmm\-yyyy;@"/>
  </numFmts>
  <fonts count="36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showGridLines="0" zoomScaleNormal="100" workbookViewId="0"/>
  </sheetViews>
  <sheetFormatPr defaultRowHeight="12.75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>
      <c r="R1" s="102" t="s">
        <v>0</v>
      </c>
    </row>
    <row r="2" spans="2:18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42"/>
  <sheetViews>
    <sheetView showGridLines="0" tabSelected="1" zoomScaleNormal="100" workbookViewId="0">
      <selection activeCell="AM26" sqref="AM26:AS27"/>
    </sheetView>
  </sheetViews>
  <sheetFormatPr defaultColWidth="4.7109375" defaultRowHeight="14.25" outlineLevelRow="1" outlineLevelCol="1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106</v>
      </c>
      <c r="AN1" s="164"/>
      <c r="AO1" s="164"/>
      <c r="AP1" s="21"/>
      <c r="AQ1" s="164">
        <v>2024</v>
      </c>
      <c r="AR1" s="164"/>
      <c r="AS1" s="164"/>
    </row>
    <row r="2" spans="1:100" ht="12.75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>
      <c r="A4" s="18"/>
      <c r="B4" s="7"/>
      <c r="C4" s="7"/>
      <c r="D4" s="7"/>
      <c r="E4" s="7"/>
      <c r="F4" s="7"/>
      <c r="G4" s="179">
        <f>A5</f>
        <v>2</v>
      </c>
      <c r="H4" s="181" t="s">
        <v>0</v>
      </c>
      <c r="I4" s="183">
        <f>C5</f>
        <v>8</v>
      </c>
      <c r="J4" s="18"/>
      <c r="K4" s="7"/>
      <c r="L4" s="7"/>
      <c r="M4" s="7"/>
      <c r="N4" s="7"/>
      <c r="O4" s="7"/>
      <c r="P4" s="179">
        <f>J5+G4</f>
        <v>4</v>
      </c>
      <c r="Q4" s="181" t="s">
        <v>0</v>
      </c>
      <c r="R4" s="183">
        <f>L5+I4</f>
        <v>16</v>
      </c>
      <c r="S4" s="18"/>
      <c r="T4" s="7"/>
      <c r="U4" s="7"/>
      <c r="V4" s="7"/>
      <c r="W4" s="7"/>
      <c r="X4" s="7"/>
      <c r="Y4" s="179">
        <f>S5+P4</f>
        <v>5</v>
      </c>
      <c r="Z4" s="181" t="s">
        <v>0</v>
      </c>
      <c r="AA4" s="183">
        <f>U5+R4</f>
        <v>25</v>
      </c>
      <c r="AB4" s="18"/>
      <c r="AC4" s="7"/>
      <c r="AD4" s="7"/>
      <c r="AE4" s="7"/>
      <c r="AF4" s="7"/>
      <c r="AG4" s="7"/>
      <c r="AH4" s="179">
        <f>AB5+Y4</f>
        <v>10</v>
      </c>
      <c r="AI4" s="181" t="s">
        <v>0</v>
      </c>
      <c r="AJ4" s="183">
        <f>AD5+AA4</f>
        <v>30</v>
      </c>
      <c r="AK4" s="18"/>
      <c r="AL4" s="7"/>
      <c r="AM4" s="7"/>
      <c r="AN4" s="7"/>
      <c r="AO4" s="7"/>
      <c r="AP4" s="7"/>
      <c r="AQ4" s="179">
        <f>AK5+AH4</f>
        <v>16</v>
      </c>
      <c r="AR4" s="181" t="s">
        <v>0</v>
      </c>
      <c r="AS4" s="183">
        <f>AM5+AJ4</f>
        <v>34</v>
      </c>
    </row>
    <row r="5" spans="1:100" ht="12" customHeight="1">
      <c r="A5" s="179">
        <f>AU6+AV6</f>
        <v>2</v>
      </c>
      <c r="B5" s="181" t="s">
        <v>0</v>
      </c>
      <c r="C5" s="183">
        <f>AW6+AV6</f>
        <v>8</v>
      </c>
      <c r="D5" s="6"/>
      <c r="E5" s="45" t="s">
        <v>2</v>
      </c>
      <c r="F5" s="6"/>
      <c r="G5" s="180"/>
      <c r="H5" s="182"/>
      <c r="I5" s="184"/>
      <c r="J5" s="179">
        <f>BF6+BG6</f>
        <v>2</v>
      </c>
      <c r="K5" s="181" t="s">
        <v>0</v>
      </c>
      <c r="L5" s="183">
        <f>BH6+BG6</f>
        <v>8</v>
      </c>
      <c r="M5" s="6"/>
      <c r="N5" s="45" t="s">
        <v>24</v>
      </c>
      <c r="O5" s="6"/>
      <c r="P5" s="180"/>
      <c r="Q5" s="182"/>
      <c r="R5" s="184"/>
      <c r="S5" s="179">
        <f>BQ6+BR6</f>
        <v>1</v>
      </c>
      <c r="T5" s="181" t="s">
        <v>0</v>
      </c>
      <c r="U5" s="183">
        <f>BS6+BR6</f>
        <v>9</v>
      </c>
      <c r="V5" s="6"/>
      <c r="W5" s="45" t="s">
        <v>25</v>
      </c>
      <c r="X5" s="6"/>
      <c r="Y5" s="180"/>
      <c r="Z5" s="182"/>
      <c r="AA5" s="184"/>
      <c r="AB5" s="179">
        <f>CB6+CC6</f>
        <v>5</v>
      </c>
      <c r="AC5" s="181" t="s">
        <v>0</v>
      </c>
      <c r="AD5" s="183">
        <f>CD6+CC6</f>
        <v>5</v>
      </c>
      <c r="AE5" s="6"/>
      <c r="AF5" s="45" t="s">
        <v>26</v>
      </c>
      <c r="AG5" s="6"/>
      <c r="AH5" s="180"/>
      <c r="AI5" s="182"/>
      <c r="AJ5" s="184"/>
      <c r="AK5" s="179">
        <f>CM6+CN6</f>
        <v>6</v>
      </c>
      <c r="AL5" s="181" t="s">
        <v>0</v>
      </c>
      <c r="AM5" s="183">
        <f>CO6+CN6</f>
        <v>4</v>
      </c>
      <c r="AN5" s="6"/>
      <c r="AO5" s="45" t="s">
        <v>27</v>
      </c>
      <c r="AP5" s="6"/>
      <c r="AQ5" s="180"/>
      <c r="AR5" s="182"/>
      <c r="AS5" s="184"/>
    </row>
    <row r="6" spans="1:100" ht="16.5" customHeight="1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0</v>
      </c>
      <c r="AV6" s="43">
        <f>SUM(AV7:AV21)*1</f>
        <v>2</v>
      </c>
      <c r="AW6" s="43">
        <f>SUM(AW7:AW21)*2</f>
        <v>6</v>
      </c>
      <c r="AX6" s="43">
        <f>SUM(AX7:AX21)</f>
        <v>11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2</v>
      </c>
      <c r="BH6" s="43">
        <f>SUM(BH7:BH21)*2</f>
        <v>6</v>
      </c>
      <c r="BI6" s="43">
        <f>SUM(BI7:BI21)</f>
        <v>12</v>
      </c>
      <c r="BJ6" s="43">
        <f>SUM(BJ7:BJ21)</f>
        <v>16</v>
      </c>
      <c r="BK6" s="43"/>
      <c r="BL6" s="43"/>
      <c r="BM6" s="43"/>
      <c r="BN6" s="43"/>
      <c r="BO6" s="43"/>
      <c r="BQ6" s="43">
        <f>SUM(BQ7:BQ21)*2</f>
        <v>0</v>
      </c>
      <c r="BR6" s="43">
        <f>SUM(BR7:BR21)*1</f>
        <v>1</v>
      </c>
      <c r="BS6" s="43">
        <f>SUM(BS7:BS21)*2</f>
        <v>8</v>
      </c>
      <c r="BT6" s="43">
        <f>SUM(BT7:BT21)</f>
        <v>9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12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0</v>
      </c>
      <c r="CO6" s="43">
        <f>SUM(CO7:CO21)*2</f>
        <v>4</v>
      </c>
      <c r="CP6" s="43">
        <f>SUM(CP7:CP21)</f>
        <v>18</v>
      </c>
      <c r="CQ6" s="43">
        <f>SUM(CQ7:CQ21)</f>
        <v>18</v>
      </c>
      <c r="CR6" s="43"/>
      <c r="CS6" s="43"/>
      <c r="CT6" s="43"/>
      <c r="CU6" s="43"/>
      <c r="CV6" s="43"/>
    </row>
    <row r="7" spans="1:100" ht="16.5" customHeight="1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>
      <c r="A8" s="38"/>
      <c r="B8" s="11"/>
      <c r="C8" s="11"/>
      <c r="D8" s="35">
        <v>1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1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1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1</v>
      </c>
      <c r="AO8" s="32" t="s">
        <v>0</v>
      </c>
      <c r="AP8" s="35">
        <v>4</v>
      </c>
      <c r="AQ8" s="11"/>
      <c r="AR8" s="11"/>
      <c r="AS8" s="39"/>
    </row>
    <row r="9" spans="1:100" ht="16.5" customHeight="1">
      <c r="A9" s="37" t="str">
        <f>VLOOKUP(A7,$A$23:$H$42,2,0)</f>
        <v>Olino</v>
      </c>
      <c r="B9" s="8"/>
      <c r="C9" s="8"/>
      <c r="D9" s="8"/>
      <c r="E9" s="8"/>
      <c r="F9" s="8"/>
      <c r="G9" s="8"/>
      <c r="H9" s="8"/>
      <c r="I9" s="36" t="str">
        <f>VLOOKUP(C7,$M$23:$T$42,2,0)</f>
        <v>Corujeira</v>
      </c>
      <c r="J9" s="37" t="str">
        <f>A9</f>
        <v>Olino</v>
      </c>
      <c r="K9" s="8"/>
      <c r="L9" s="8"/>
      <c r="M9" s="8"/>
      <c r="N9" s="8"/>
      <c r="O9" s="8"/>
      <c r="P9" s="8"/>
      <c r="Q9" s="8"/>
      <c r="R9" s="36" t="str">
        <f>I21</f>
        <v>Anoel</v>
      </c>
      <c r="S9" s="37" t="str">
        <f>J9</f>
        <v>Olino</v>
      </c>
      <c r="T9" s="8"/>
      <c r="U9" s="8"/>
      <c r="V9" s="8"/>
      <c r="W9" s="8"/>
      <c r="X9" s="8"/>
      <c r="Y9" s="8"/>
      <c r="Z9" s="8"/>
      <c r="AA9" s="36" t="str">
        <f>R21</f>
        <v>Teruel</v>
      </c>
      <c r="AB9" s="37" t="s">
        <v>99</v>
      </c>
      <c r="AC9" s="8"/>
      <c r="AD9" s="8"/>
      <c r="AE9" s="8"/>
      <c r="AF9" s="8"/>
      <c r="AG9" s="8"/>
      <c r="AH9" s="8"/>
      <c r="AI9" s="8"/>
      <c r="AJ9" s="36" t="str">
        <f>AA21</f>
        <v>Lennon</v>
      </c>
      <c r="AK9" s="37" t="str">
        <f>AB9</f>
        <v>Dr. Osmar</v>
      </c>
      <c r="AL9" s="8"/>
      <c r="AM9" s="8"/>
      <c r="AN9" s="8"/>
      <c r="AO9" s="8"/>
      <c r="AP9" s="8"/>
      <c r="AQ9" s="8"/>
      <c r="AR9" s="8"/>
      <c r="AS9" s="36" t="str">
        <f>AJ21</f>
        <v>Cebola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1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1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3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3</v>
      </c>
      <c r="BO9" s="42">
        <f>BI9</f>
        <v>2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1</v>
      </c>
      <c r="BU9" s="42">
        <f>IF(OR(V8="",X8=""),"",X8)</f>
        <v>2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2</v>
      </c>
      <c r="BZ9" s="42">
        <f>BT9</f>
        <v>1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1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1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1</v>
      </c>
      <c r="CQ9" s="42">
        <f>IF(OR(AN8="",AP8=""),"",AP8)</f>
        <v>4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4</v>
      </c>
      <c r="CV9" s="42">
        <f>CP9</f>
        <v>1</v>
      </c>
    </row>
    <row r="10" spans="1:100" ht="16.5" customHeight="1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>
      <c r="A11" s="38"/>
      <c r="B11" s="11"/>
      <c r="C11" s="11"/>
      <c r="D11" s="35">
        <v>1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1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2</v>
      </c>
      <c r="AO11" s="32" t="s">
        <v>0</v>
      </c>
      <c r="AP11" s="35">
        <v>3</v>
      </c>
      <c r="AQ11" s="11"/>
      <c r="AR11" s="11"/>
      <c r="AS11" s="39"/>
    </row>
    <row r="12" spans="1:100" ht="16.5" customHeight="1">
      <c r="A12" s="37" t="str">
        <f>VLOOKUP(A10,$A$23:$H$42,2,0)</f>
        <v>Cafú</v>
      </c>
      <c r="B12" s="8"/>
      <c r="C12" s="8"/>
      <c r="D12" s="8"/>
      <c r="E12" s="8"/>
      <c r="F12" s="8"/>
      <c r="G12" s="8"/>
      <c r="H12" s="8"/>
      <c r="I12" s="36" t="str">
        <f>VLOOKUP(C10,$M$23:$T$42,2,0)</f>
        <v>Kleber</v>
      </c>
      <c r="J12" s="37" t="str">
        <f>VLOOKUP(J10,$A$23:$H$42,2,0)</f>
        <v>Cafú</v>
      </c>
      <c r="K12" s="8"/>
      <c r="L12" s="8"/>
      <c r="M12" s="8"/>
      <c r="N12" s="8"/>
      <c r="O12" s="8"/>
      <c r="P12" s="8"/>
      <c r="Q12" s="8"/>
      <c r="R12" s="36" t="str">
        <f>I9</f>
        <v>Corujeira</v>
      </c>
      <c r="S12" s="37" t="str">
        <f>J12</f>
        <v>Cafú</v>
      </c>
      <c r="T12" s="8"/>
      <c r="U12" s="8"/>
      <c r="V12" s="8"/>
      <c r="W12" s="8"/>
      <c r="X12" s="8"/>
      <c r="Y12" s="8"/>
      <c r="Z12" s="8"/>
      <c r="AA12" s="36" t="str">
        <f>R9</f>
        <v>Anoel</v>
      </c>
      <c r="AB12" s="37" t="s">
        <v>98</v>
      </c>
      <c r="AC12" s="8"/>
      <c r="AD12" s="8"/>
      <c r="AE12" s="8"/>
      <c r="AF12" s="8"/>
      <c r="AG12" s="8"/>
      <c r="AH12" s="8"/>
      <c r="AI12" s="8"/>
      <c r="AJ12" s="36" t="str">
        <f>AA9</f>
        <v>Teruel</v>
      </c>
      <c r="AK12" s="37" t="str">
        <f>AB12</f>
        <v>Alberto</v>
      </c>
      <c r="AL12" s="8"/>
      <c r="AM12" s="8"/>
      <c r="AN12" s="8"/>
      <c r="AO12" s="8"/>
      <c r="AP12" s="8"/>
      <c r="AQ12" s="8"/>
      <c r="AR12" s="8"/>
      <c r="AS12" s="36" t="str">
        <f>AJ9</f>
        <v>Lennon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3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3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1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1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5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2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2</v>
      </c>
    </row>
    <row r="13" spans="1:100" ht="16.5" customHeight="1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>
      <c r="A14" s="38"/>
      <c r="B14" s="11"/>
      <c r="C14" s="11"/>
      <c r="D14" s="35">
        <v>2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1</v>
      </c>
      <c r="W14" s="32" t="s">
        <v>0</v>
      </c>
      <c r="X14" s="35">
        <v>6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>
      <c r="A15" s="37" t="str">
        <f>VLOOKUP(A13,$A$23:$H$42,2,0)</f>
        <v>Marco Pai</v>
      </c>
      <c r="B15" s="8"/>
      <c r="C15" s="8"/>
      <c r="D15" s="8"/>
      <c r="E15" s="8"/>
      <c r="F15" s="8"/>
      <c r="G15" s="8"/>
      <c r="H15" s="8"/>
      <c r="I15" s="36" t="str">
        <f>VLOOKUP(C13,$M$23:$T$42,2,0)</f>
        <v>Lennon</v>
      </c>
      <c r="J15" s="37" t="str">
        <f>VLOOKUP(J13,$A$23:$H$42,2,0)</f>
        <v>Marco Pai</v>
      </c>
      <c r="K15" s="8"/>
      <c r="L15" s="8"/>
      <c r="M15" s="8"/>
      <c r="N15" s="8"/>
      <c r="O15" s="8"/>
      <c r="P15" s="8"/>
      <c r="Q15" s="8"/>
      <c r="R15" s="36" t="str">
        <f>I12</f>
        <v>Kleber</v>
      </c>
      <c r="S15" s="37" t="str">
        <f>J15</f>
        <v>Marco Pai</v>
      </c>
      <c r="T15" s="8"/>
      <c r="U15" s="8"/>
      <c r="V15" s="8"/>
      <c r="W15" s="8"/>
      <c r="X15" s="8"/>
      <c r="Y15" s="8"/>
      <c r="Z15" s="8"/>
      <c r="AA15" s="36" t="str">
        <f>R12</f>
        <v>Corujeira</v>
      </c>
      <c r="AB15" s="37" t="str">
        <f>S15</f>
        <v>Marco Pai</v>
      </c>
      <c r="AC15" s="8"/>
      <c r="AD15" s="8"/>
      <c r="AE15" s="8"/>
      <c r="AF15" s="8"/>
      <c r="AG15" s="8"/>
      <c r="AH15" s="8"/>
      <c r="AI15" s="8"/>
      <c r="AJ15" s="36" t="str">
        <f>AA12</f>
        <v>Anoel</v>
      </c>
      <c r="AK15" s="37" t="str">
        <f>AB15</f>
        <v>Marco Pai</v>
      </c>
      <c r="AL15" s="8"/>
      <c r="AM15" s="8"/>
      <c r="AN15" s="8"/>
      <c r="AO15" s="8"/>
      <c r="AP15" s="8"/>
      <c r="AQ15" s="8"/>
      <c r="AR15" s="8"/>
      <c r="AS15" s="36" t="str">
        <f>AJ12</f>
        <v>Teruel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2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2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1</v>
      </c>
      <c r="BU15" s="42">
        <f>IF(OR(V14="",X14=""),"",X14)</f>
        <v>6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6</v>
      </c>
      <c r="BZ15" s="42">
        <f>BT15</f>
        <v>1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5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5</v>
      </c>
      <c r="CK15" s="42">
        <f>CE15</f>
        <v>1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>
      <c r="A17" s="38"/>
      <c r="B17" s="11"/>
      <c r="C17" s="11"/>
      <c r="D17" s="35">
        <v>4</v>
      </c>
      <c r="E17" s="32" t="s">
        <v>0</v>
      </c>
      <c r="F17" s="35">
        <v>7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>
      <c r="A18" s="37" t="str">
        <f>VLOOKUP(A16,$A$23:$H$42,2,0)</f>
        <v>Gerônimo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Teruel</v>
      </c>
      <c r="J18" s="37" t="str">
        <f>VLOOKUP(J16,$A$23:$H$42,2,0)</f>
        <v>Gerônimo</v>
      </c>
      <c r="K18" s="8"/>
      <c r="L18" s="8"/>
      <c r="M18" s="8"/>
      <c r="N18" s="8"/>
      <c r="O18" s="8"/>
      <c r="P18" s="8"/>
      <c r="Q18" s="8"/>
      <c r="R18" s="36" t="str">
        <f>I15</f>
        <v>Lennon</v>
      </c>
      <c r="S18" s="37" t="str">
        <f>J18</f>
        <v>Gerônimo</v>
      </c>
      <c r="T18" s="8"/>
      <c r="U18" s="8"/>
      <c r="V18" s="8"/>
      <c r="W18" s="8"/>
      <c r="X18" s="8"/>
      <c r="Y18" s="8"/>
      <c r="Z18" s="8"/>
      <c r="AA18" s="36" t="str">
        <f>R15</f>
        <v>Kleber</v>
      </c>
      <c r="AB18" s="37" t="str">
        <f>S18</f>
        <v>Gerônimo</v>
      </c>
      <c r="AC18" s="8"/>
      <c r="AD18" s="8"/>
      <c r="AE18" s="8"/>
      <c r="AF18" s="8"/>
      <c r="AG18" s="8"/>
      <c r="AH18" s="8"/>
      <c r="AI18" s="8"/>
      <c r="AJ18" s="36" t="str">
        <f>AA15</f>
        <v>Corujeira</v>
      </c>
      <c r="AK18" s="37" t="str">
        <f>AB18</f>
        <v>Gerônimo</v>
      </c>
      <c r="AL18" s="8"/>
      <c r="AM18" s="8"/>
      <c r="AN18" s="8"/>
      <c r="AO18" s="8"/>
      <c r="AP18" s="8"/>
      <c r="AQ18" s="8"/>
      <c r="AR18" s="8"/>
      <c r="AS18" s="36" t="str">
        <f>AJ15</f>
        <v>Anoel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4</v>
      </c>
      <c r="AY18" s="42">
        <f>IF(OR(D17="",F17=""),"",F17)</f>
        <v>7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7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2</v>
      </c>
      <c r="BJ18" s="42">
        <f>IF(OR(M17="",O17=""),"",O17)</f>
        <v>2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2</v>
      </c>
      <c r="BO18" s="42">
        <f>BI18</f>
        <v>2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3</v>
      </c>
      <c r="BU18" s="42">
        <f>IF(OR(V17="",X17=""),"",X17)</f>
        <v>3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3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>
      <c r="A20" s="38"/>
      <c r="B20" s="11"/>
      <c r="C20" s="11"/>
      <c r="D20" s="35">
        <v>3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1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4</v>
      </c>
      <c r="AQ20" s="11"/>
      <c r="AR20" s="11"/>
      <c r="AS20" s="39"/>
    </row>
    <row r="21" spans="1:100" ht="16.5" customHeight="1">
      <c r="A21" s="37" t="str">
        <f>VLOOKUP(A19,$A$23:$H$42,2,0)</f>
        <v>Edilson</v>
      </c>
      <c r="B21" s="8"/>
      <c r="C21" s="8"/>
      <c r="D21" s="8"/>
      <c r="E21" s="8"/>
      <c r="F21" s="8"/>
      <c r="G21" s="8"/>
      <c r="H21" s="8"/>
      <c r="I21" s="36" t="str">
        <f>VLOOKUP(C19,$M$23:$T$42,2,0)</f>
        <v>Anoel</v>
      </c>
      <c r="J21" s="37" t="str">
        <f>VLOOKUP(J19,$A$23:$H$42,2,0)</f>
        <v>Edilson</v>
      </c>
      <c r="K21" s="8"/>
      <c r="L21" s="8"/>
      <c r="M21" s="8"/>
      <c r="N21" s="8"/>
      <c r="O21" s="8"/>
      <c r="P21" s="8"/>
      <c r="Q21" s="8"/>
      <c r="R21" s="36" t="str">
        <f>I18</f>
        <v>Teruel</v>
      </c>
      <c r="S21" s="37" t="str">
        <f>J21</f>
        <v>Edilson</v>
      </c>
      <c r="T21" s="8"/>
      <c r="U21" s="8"/>
      <c r="V21" s="8"/>
      <c r="W21" s="8"/>
      <c r="X21" s="8"/>
      <c r="Y21" s="8"/>
      <c r="Z21" s="8"/>
      <c r="AA21" s="36" t="str">
        <f>R18</f>
        <v>Lennon</v>
      </c>
      <c r="AB21" s="37" t="str">
        <f>S21</f>
        <v>Edilson</v>
      </c>
      <c r="AC21" s="8"/>
      <c r="AD21" s="8"/>
      <c r="AE21" s="8"/>
      <c r="AF21" s="8"/>
      <c r="AG21" s="8"/>
      <c r="AH21" s="8"/>
      <c r="AI21" s="8"/>
      <c r="AJ21" s="36" t="s">
        <v>104</v>
      </c>
      <c r="AK21" s="37" t="str">
        <f>AB21</f>
        <v>Edilson</v>
      </c>
      <c r="AL21" s="8"/>
      <c r="AM21" s="8"/>
      <c r="AN21" s="8"/>
      <c r="AO21" s="8"/>
      <c r="AP21" s="8"/>
      <c r="AQ21" s="8"/>
      <c r="AR21" s="8"/>
      <c r="AS21" s="36" t="str">
        <f>AJ18</f>
        <v>Corujeira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3</v>
      </c>
      <c r="AY21" s="42">
        <f>IF(OR(D20="",F20=""),"",F20)</f>
        <v>3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3</v>
      </c>
      <c r="BD21" s="42">
        <f>AX21</f>
        <v>3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4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4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1</v>
      </c>
      <c r="CF21" s="42">
        <f>IF(OR(AE20="",AG20=""),"",AG20)</f>
        <v>1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1</v>
      </c>
      <c r="CK21" s="42">
        <f>CE21</f>
        <v>1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5</v>
      </c>
    </row>
    <row r="22" spans="1:100" ht="21" customHeight="1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>
      <c r="A23" s="24">
        <v>1</v>
      </c>
      <c r="B23" s="159" t="s">
        <v>93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2290</v>
      </c>
      <c r="L23" s="163"/>
      <c r="M23" s="24">
        <v>1</v>
      </c>
      <c r="N23" s="159" t="s">
        <v>100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1775</v>
      </c>
      <c r="X23" s="163"/>
      <c r="AE23" s="33" t="s">
        <v>19</v>
      </c>
      <c r="AF23" s="25"/>
      <c r="AG23" s="171" t="s">
        <v>23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>
      <c r="A24" s="24">
        <v>2</v>
      </c>
      <c r="B24" s="159" t="s">
        <v>94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1250</v>
      </c>
      <c r="L24" s="163"/>
      <c r="M24" s="24">
        <v>2</v>
      </c>
      <c r="N24" s="159" t="s">
        <v>101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846</v>
      </c>
      <c r="X24" s="163"/>
    </row>
    <row r="25" spans="1:100" s="27" customFormat="1" ht="21" customHeight="1">
      <c r="A25" s="24">
        <v>3</v>
      </c>
      <c r="B25" s="159" t="s">
        <v>95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2339</v>
      </c>
      <c r="L25" s="163"/>
      <c r="M25" s="24">
        <v>3</v>
      </c>
      <c r="N25" s="159" t="s">
        <v>102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487</v>
      </c>
      <c r="X25" s="163"/>
      <c r="AA25" s="34" t="s">
        <v>21</v>
      </c>
    </row>
    <row r="26" spans="1:100" s="27" customFormat="1" ht="21" customHeight="1">
      <c r="A26" s="24">
        <v>4</v>
      </c>
      <c r="B26" s="159" t="s">
        <v>96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884</v>
      </c>
      <c r="L26" s="163"/>
      <c r="M26" s="24">
        <v>4</v>
      </c>
      <c r="N26" s="159" t="s">
        <v>103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666</v>
      </c>
      <c r="X26" s="163"/>
      <c r="AA26" s="165" t="s">
        <v>107</v>
      </c>
      <c r="AB26" s="166"/>
      <c r="AC26" s="166"/>
      <c r="AD26" s="166"/>
      <c r="AE26" s="166"/>
      <c r="AF26" s="166"/>
      <c r="AG26" s="167"/>
      <c r="AH26" s="172">
        <f>AQ4</f>
        <v>16</v>
      </c>
      <c r="AI26" s="173"/>
      <c r="AJ26" s="176" t="s">
        <v>3</v>
      </c>
      <c r="AK26" s="177">
        <f>AS4</f>
        <v>34</v>
      </c>
      <c r="AL26" s="172"/>
      <c r="AM26" s="165" t="s">
        <v>108</v>
      </c>
      <c r="AN26" s="166"/>
      <c r="AO26" s="166"/>
      <c r="AP26" s="166"/>
      <c r="AQ26" s="166"/>
      <c r="AR26" s="166"/>
      <c r="AS26" s="167"/>
    </row>
    <row r="27" spans="1:100" s="27" customFormat="1" ht="21" customHeight="1">
      <c r="A27" s="24">
        <v>5</v>
      </c>
      <c r="B27" s="159" t="s">
        <v>97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2597</v>
      </c>
      <c r="L27" s="163"/>
      <c r="M27" s="24">
        <v>5</v>
      </c>
      <c r="N27" s="159" t="s">
        <v>105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909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>
      <c r="A28" s="24" t="s">
        <v>9</v>
      </c>
      <c r="B28" s="159" t="s">
        <v>98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2314</v>
      </c>
      <c r="L28" s="163"/>
      <c r="M28" s="24" t="s">
        <v>9</v>
      </c>
      <c r="N28" s="159" t="s">
        <v>104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2083</v>
      </c>
      <c r="X28" s="163"/>
      <c r="Y28" s="31"/>
      <c r="Z28" s="31"/>
      <c r="AA28" s="31"/>
      <c r="AB28" s="31"/>
    </row>
    <row r="29" spans="1:100" s="27" customFormat="1" ht="21" customHeight="1">
      <c r="A29" s="24" t="s">
        <v>10</v>
      </c>
      <c r="B29" s="159" t="s">
        <v>99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2096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>
      <c r="A33" s="24" t="s">
        <v>81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81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>
      <c r="A34" s="24" t="s">
        <v>82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82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>
      <c r="A35" s="24" t="s">
        <v>83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83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>
      <c r="A36" s="24" t="s">
        <v>84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84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>
      <c r="A37" s="24" t="s">
        <v>85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85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>
      <c r="A38" s="24" t="s">
        <v>86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86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>
      <c r="A39" s="24" t="s">
        <v>87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87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>
      <c r="A40" s="24" t="s">
        <v>88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88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>
      <c r="A41" s="24" t="s">
        <v>89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89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>
      <c r="A42" s="24" t="s">
        <v>90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90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>
      <c r="C3" s="48" t="s">
        <v>38</v>
      </c>
      <c r="D3" s="67" t="str">
        <f>Súmula!AA26</f>
        <v>TMJ</v>
      </c>
      <c r="E3" s="68"/>
      <c r="F3" s="68"/>
      <c r="G3" s="69">
        <f>Súmula!AH26</f>
        <v>16</v>
      </c>
      <c r="H3" s="66" t="s">
        <v>3</v>
      </c>
      <c r="I3" s="70">
        <f>Súmula!AK26</f>
        <v>34</v>
      </c>
      <c r="J3" s="71"/>
      <c r="K3" s="71"/>
      <c r="L3" s="72" t="str">
        <f>Súmula!AM26</f>
        <v>Corinthians</v>
      </c>
    </row>
    <row r="4" spans="1:14" ht="6" customHeight="1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/>
    <row r="7" spans="1:14" ht="18" customHeight="1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>
      <c r="A8" s="52">
        <f>Súmula!A23</f>
        <v>1</v>
      </c>
      <c r="B8" s="64">
        <f>IF(C8="","",Súmula!K23)</f>
        <v>2290</v>
      </c>
      <c r="C8" s="63" t="str">
        <f>IF(Súmula!B23="","",Súmula!B23)</f>
        <v>Olino</v>
      </c>
      <c r="D8" s="52">
        <f>IF(C8="","",SUM(F8:H8))</f>
        <v>3</v>
      </c>
      <c r="E8" s="81">
        <f>IF(C8="","",(F8*2)+G8)</f>
        <v>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4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52">
        <f>IF(C8="","",I8-J8)</f>
        <v>-5</v>
      </c>
      <c r="L8" s="52"/>
      <c r="N8" s="52" t="str">
        <f>IF(N9="",IF(C8="","",PROPER(C8)&amp;" "&amp;E8&amp;"/"&amp;D8*2),IF(C8="","",PROPER(C8)&amp;" "&amp;E8&amp;"/"&amp;D8*2&amp;","))</f>
        <v>Olino 0/6,</v>
      </c>
    </row>
    <row r="9" spans="1:14" ht="18.95" customHeight="1">
      <c r="A9" s="52">
        <f>Súmula!A24</f>
        <v>2</v>
      </c>
      <c r="B9" s="64">
        <f>IF(C9="","",Súmula!K24)</f>
        <v>1250</v>
      </c>
      <c r="C9" s="63" t="str">
        <f>IF(Súmula!B24="","",Súmula!B24)</f>
        <v>Cafú</v>
      </c>
      <c r="D9" s="52">
        <f t="shared" ref="D9:D16" si="0">IF(C9="","",SUM(F9:H9))</f>
        <v>3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52">
        <f t="shared" ref="K9:K16" si="2">IF(C9="","",I9-J9)</f>
        <v>-8</v>
      </c>
      <c r="L9" s="52"/>
      <c r="N9" s="52" t="str">
        <f t="shared" ref="N9:N27" si="3">IF(N10="",IF(C9="","",PROPER(C9)&amp;" "&amp;E9&amp;"/"&amp;D9*2),IF(C9="","",PROPER(C9)&amp;" "&amp;E9&amp;"/"&amp;D9*2&amp;","))</f>
        <v>Cafú 0/6,</v>
      </c>
    </row>
    <row r="10" spans="1:14" ht="18.95" customHeight="1">
      <c r="A10" s="52">
        <f>Súmula!A25</f>
        <v>3</v>
      </c>
      <c r="B10" s="64">
        <f>IF(C10="","",Súmula!K25)</f>
        <v>2339</v>
      </c>
      <c r="C10" s="63" t="str">
        <f>IF(Súmula!B25="","",Súmula!B25)</f>
        <v>Marco Pai</v>
      </c>
      <c r="D10" s="52">
        <f t="shared" si="0"/>
        <v>5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19</v>
      </c>
      <c r="K10" s="52">
        <f t="shared" si="2"/>
        <v>-8</v>
      </c>
      <c r="L10" s="52"/>
      <c r="N10" s="52" t="str">
        <f t="shared" si="3"/>
        <v>Marco Pai 4/10,</v>
      </c>
    </row>
    <row r="11" spans="1:14" ht="18.95" customHeight="1">
      <c r="A11" s="52">
        <f>Súmula!A26</f>
        <v>4</v>
      </c>
      <c r="B11" s="64">
        <f>IF(C11="","",Súmula!K26)</f>
        <v>884</v>
      </c>
      <c r="C11" s="63" t="str">
        <f>IF(Súmula!B26="","",Súmula!B26)</f>
        <v>Gerônimo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1</v>
      </c>
      <c r="L11" s="52"/>
      <c r="N11" s="52" t="str">
        <f t="shared" si="3"/>
        <v>Gerônimo 6/10,</v>
      </c>
    </row>
    <row r="12" spans="1:14" ht="18.95" customHeight="1">
      <c r="A12" s="52">
        <f>Súmula!A27</f>
        <v>5</v>
      </c>
      <c r="B12" s="64">
        <f>IF(C12="","",Súmula!K27)</f>
        <v>2597</v>
      </c>
      <c r="C12" s="63" t="str">
        <f>IF(Súmula!B27="","",Súmula!B27)</f>
        <v>Edilson</v>
      </c>
      <c r="D12" s="52">
        <f t="shared" si="0"/>
        <v>5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15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52">
        <f t="shared" si="2"/>
        <v>-1</v>
      </c>
      <c r="L12" s="52"/>
      <c r="N12" s="52" t="str">
        <f t="shared" si="3"/>
        <v>Edilson 4/10,</v>
      </c>
    </row>
    <row r="13" spans="1:14" ht="18.95" customHeight="1">
      <c r="A13" s="52" t="str">
        <f>Súmula!A28</f>
        <v>R1</v>
      </c>
      <c r="B13" s="64">
        <f>IF(C13="","",Súmula!K28)</f>
        <v>2314</v>
      </c>
      <c r="C13" s="63" t="str">
        <f>IF(Súmula!B28="","",Súmula!B28)</f>
        <v>Alberto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52">
        <f t="shared" si="2"/>
        <v>0</v>
      </c>
      <c r="L13" s="52"/>
      <c r="N13" s="52" t="str">
        <f t="shared" si="3"/>
        <v>Alberto 2/4,</v>
      </c>
    </row>
    <row r="14" spans="1:14" ht="18.95" customHeight="1">
      <c r="A14" s="52" t="str">
        <f>Súmula!A29</f>
        <v>R2</v>
      </c>
      <c r="B14" s="64">
        <f>IF(C14="","",Súmula!K29)</f>
        <v>2096</v>
      </c>
      <c r="C14" s="63" t="str">
        <f>IF(Súmula!B29="","",Súmula!B29)</f>
        <v>Dr. Osmar</v>
      </c>
      <c r="D14" s="52">
        <f t="shared" si="0"/>
        <v>2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2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11</v>
      </c>
      <c r="K14" s="52">
        <f t="shared" si="2"/>
        <v>-9</v>
      </c>
      <c r="L14" s="52"/>
      <c r="N14" s="52" t="str">
        <f t="shared" si="3"/>
        <v>Dr. Osmar 0/4</v>
      </c>
    </row>
    <row r="15" spans="1:14" ht="18.95" customHeight="1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16</v>
      </c>
      <c r="F28" s="80">
        <f t="shared" si="6"/>
        <v>5</v>
      </c>
      <c r="G28" s="80">
        <f t="shared" si="6"/>
        <v>6</v>
      </c>
      <c r="H28" s="80">
        <f t="shared" si="6"/>
        <v>14</v>
      </c>
      <c r="I28" s="80">
        <f t="shared" si="6"/>
        <v>62</v>
      </c>
      <c r="J28" s="80">
        <f t="shared" si="6"/>
        <v>92</v>
      </c>
      <c r="K28" s="80">
        <f t="shared" si="6"/>
        <v>-30</v>
      </c>
      <c r="L28" s="80"/>
    </row>
    <row r="29" spans="1:14" ht="19.5" customHeight="1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>
      <c r="A31" s="52">
        <f>Súmula!M23</f>
        <v>1</v>
      </c>
      <c r="B31" s="64">
        <f>IF(C31="","",Súmula!W23)</f>
        <v>1775</v>
      </c>
      <c r="C31" s="63" t="str">
        <f>IF(Súmula!N23="","",Súmula!N23)</f>
        <v>Anoel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20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52">
        <f>IF(C31="","",I31-J31)</f>
        <v>7</v>
      </c>
      <c r="L31" s="52"/>
      <c r="N31" s="52" t="str">
        <f t="shared" ref="N31:N50" si="8">IF(N32="",IF(C31="","",PROPER(C31)&amp;" "&amp;E31&amp;"/"&amp;D31*2),IF(C31="","",PROPER(C31)&amp;" "&amp;E31&amp;"/"&amp;D31*2&amp;","))</f>
        <v>Anoel 7/10,</v>
      </c>
    </row>
    <row r="32" spans="1:14" ht="18.95" customHeight="1">
      <c r="A32" s="52">
        <f>Súmula!M24</f>
        <v>2</v>
      </c>
      <c r="B32" s="64">
        <f>IF(C32="","",Súmula!W24)</f>
        <v>846</v>
      </c>
      <c r="C32" s="63" t="str">
        <f>IF(Súmula!N24="","",Súmula!N24)</f>
        <v>Teruel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3</v>
      </c>
      <c r="L32" s="52"/>
      <c r="N32" s="52" t="str">
        <f t="shared" si="8"/>
        <v>Teruel 6/10,</v>
      </c>
    </row>
    <row r="33" spans="1:14" ht="18.95" customHeight="1">
      <c r="A33" s="52">
        <f>Súmula!M25</f>
        <v>3</v>
      </c>
      <c r="B33" s="64">
        <f>IF(C33="","",Súmula!W25)</f>
        <v>487</v>
      </c>
      <c r="C33" s="63" t="str">
        <f>IF(Súmula!N25="","",Súmula!N25)</f>
        <v>Lennon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18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10</v>
      </c>
      <c r="K33" s="52">
        <f t="shared" si="10"/>
        <v>8</v>
      </c>
      <c r="L33" s="52"/>
      <c r="N33" s="52" t="str">
        <f t="shared" si="8"/>
        <v>Lennon 8/10,</v>
      </c>
    </row>
    <row r="34" spans="1:14" ht="18.95" customHeight="1">
      <c r="A34" s="52">
        <f>Súmula!M26</f>
        <v>4</v>
      </c>
      <c r="B34" s="64">
        <f>IF(C34="","",Súmula!W26)</f>
        <v>666</v>
      </c>
      <c r="C34" s="63" t="str">
        <f>IF(Súmula!N26="","",Súmula!N26)</f>
        <v>Kleber</v>
      </c>
      <c r="D34" s="52">
        <f t="shared" si="9"/>
        <v>3</v>
      </c>
      <c r="E34" s="81">
        <f t="shared" si="7"/>
        <v>4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7</v>
      </c>
      <c r="K34" s="52">
        <f t="shared" si="10"/>
        <v>2</v>
      </c>
      <c r="L34" s="52"/>
      <c r="N34" s="52" t="str">
        <f t="shared" si="8"/>
        <v>Kleber 4/6,</v>
      </c>
    </row>
    <row r="35" spans="1:14" ht="18.95" customHeight="1">
      <c r="A35" s="52">
        <f>Súmula!M27</f>
        <v>5</v>
      </c>
      <c r="B35" s="64">
        <f>IF(C35="","",Súmula!W27)</f>
        <v>909</v>
      </c>
      <c r="C35" s="63" t="str">
        <f>IF(Súmula!N27="","",Súmula!N27)</f>
        <v>Corujeira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20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7</v>
      </c>
      <c r="L35" s="52"/>
      <c r="N35" s="52" t="str">
        <f t="shared" si="8"/>
        <v>Corujeira 6/10,</v>
      </c>
    </row>
    <row r="36" spans="1:14" ht="18.95" customHeight="1">
      <c r="A36" s="52" t="str">
        <f>Súmula!M28</f>
        <v>R1</v>
      </c>
      <c r="B36" s="64">
        <f>IF(C36="","",Súmula!W28)</f>
        <v>2083</v>
      </c>
      <c r="C36" s="63" t="str">
        <f>IF(Súmula!N28="","",Súmula!N28)</f>
        <v>Cebola</v>
      </c>
      <c r="D36" s="52">
        <f t="shared" si="9"/>
        <v>2</v>
      </c>
      <c r="E36" s="81">
        <f t="shared" si="7"/>
        <v>3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2</v>
      </c>
      <c r="K36" s="52">
        <f t="shared" si="10"/>
        <v>3</v>
      </c>
      <c r="L36" s="52"/>
      <c r="N36" s="52" t="str">
        <f t="shared" si="8"/>
        <v>Cebola 3/4</v>
      </c>
    </row>
    <row r="37" spans="1:14" ht="18.95" customHeight="1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34</v>
      </c>
      <c r="F51" s="80">
        <f t="shared" si="13"/>
        <v>14</v>
      </c>
      <c r="G51" s="80">
        <f t="shared" si="13"/>
        <v>6</v>
      </c>
      <c r="H51" s="80">
        <f t="shared" si="13"/>
        <v>5</v>
      </c>
      <c r="I51" s="80">
        <f t="shared" si="13"/>
        <v>92</v>
      </c>
      <c r="J51" s="80">
        <f t="shared" si="13"/>
        <v>62</v>
      </c>
      <c r="K51" s="80">
        <f t="shared" si="13"/>
        <v>30</v>
      </c>
      <c r="L51" s="80"/>
    </row>
    <row r="52" spans="1:14" ht="6" customHeight="1"/>
    <row r="53" spans="1:14" ht="18" customHeight="1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TMJ:16 - Olino 0/6,  Cafú 0/6,  Marco Pai 4/10,  Gerônimo 6/10,  Edilson 4/10,  Alberto 2/4,  Dr. Osmar 0/4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CORINTHIANS:34 - Anoel 7/10,  Teruel 6/10,  Lennon 8/10,  Kleber 4/6,  Corujeira 6/10,  Cebola 3/4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>
      <c r="B71" s="46"/>
    </row>
    <row r="72" spans="1:12" ht="15" customHeight="1">
      <c r="B72" s="46"/>
    </row>
    <row r="73" spans="1:12" ht="15" customHeight="1">
      <c r="B73" s="46"/>
    </row>
    <row r="74" spans="1:12" ht="15" customHeight="1">
      <c r="B74" s="46"/>
    </row>
    <row r="75" spans="1:12" ht="15" customHeight="1">
      <c r="B75" s="46"/>
    </row>
    <row r="76" spans="1:12" ht="15" customHeight="1">
      <c r="B76" s="46"/>
    </row>
    <row r="77" spans="1:12" ht="15" customHeight="1">
      <c r="B77" s="46"/>
    </row>
    <row r="78" spans="1:12" ht="15" customHeight="1">
      <c r="B78" s="46"/>
    </row>
    <row r="79" spans="1:12" ht="15" customHeight="1">
      <c r="B79" s="46"/>
    </row>
    <row r="80" spans="1:12" ht="15" customHeight="1">
      <c r="B80" s="46"/>
    </row>
    <row r="81" spans="2:2" ht="15" customHeight="1">
      <c r="B81" s="46"/>
    </row>
    <row r="82" spans="2:2" ht="15" customHeight="1">
      <c r="B82" s="46"/>
    </row>
    <row r="83" spans="2:2" ht="15" customHeight="1">
      <c r="B83" s="46"/>
    </row>
    <row r="84" spans="2:2" ht="15" customHeight="1">
      <c r="B84" s="46"/>
    </row>
    <row r="85" spans="2:2" ht="15" customHeight="1">
      <c r="B85" s="46"/>
    </row>
    <row r="86" spans="2:2" ht="15" customHeight="1">
      <c r="B86" s="46"/>
    </row>
    <row r="87" spans="2:2" ht="15" customHeight="1">
      <c r="B87" s="46"/>
    </row>
    <row r="88" spans="2:2" ht="15" customHeight="1">
      <c r="B88" s="46"/>
    </row>
    <row r="89" spans="2:2" ht="15" customHeight="1">
      <c r="B89" s="46"/>
    </row>
    <row r="90" spans="2:2" ht="15" customHeight="1">
      <c r="B90" s="46"/>
    </row>
    <row r="91" spans="2:2" ht="15" customHeight="1">
      <c r="B91" s="46"/>
    </row>
    <row r="92" spans="2:2" ht="15" customHeight="1">
      <c r="B92" s="46"/>
    </row>
    <row r="93" spans="2:2" ht="15" customHeight="1">
      <c r="B93" s="46"/>
    </row>
    <row r="94" spans="2:2" ht="15" customHeight="1">
      <c r="B94" s="46"/>
    </row>
    <row r="95" spans="2:2" ht="15" customHeight="1">
      <c r="B95" s="46"/>
    </row>
    <row r="96" spans="2:2" ht="15" customHeight="1">
      <c r="B96" s="46"/>
    </row>
    <row r="97" spans="2:2" ht="15" customHeight="1">
      <c r="B97" s="46"/>
    </row>
    <row r="98" spans="2:2" ht="15" customHeight="1">
      <c r="B98" s="46"/>
    </row>
    <row r="99" spans="2:2" ht="15" customHeight="1">
      <c r="B99" s="46"/>
    </row>
    <row r="100" spans="2:2" ht="15" customHeight="1">
      <c r="B100" s="46"/>
    </row>
    <row r="101" spans="2:2" ht="15" customHeight="1">
      <c r="B101" s="46"/>
    </row>
    <row r="102" spans="2:2" ht="15" customHeight="1">
      <c r="B102" s="46"/>
    </row>
    <row r="103" spans="2:2" ht="15" customHeight="1">
      <c r="B103" s="46"/>
    </row>
    <row r="104" spans="2:2" ht="15" customHeight="1">
      <c r="B104" s="46"/>
    </row>
    <row r="105" spans="2:2" ht="15" customHeight="1">
      <c r="B105" s="46"/>
    </row>
    <row r="106" spans="2:2" ht="15" customHeight="1">
      <c r="B106" s="46"/>
    </row>
    <row r="107" spans="2:2" ht="15" customHeight="1">
      <c r="B107" s="46"/>
    </row>
    <row r="108" spans="2:2" ht="15" customHeight="1">
      <c r="B108" s="46"/>
    </row>
    <row r="109" spans="2:2" ht="15" customHeight="1">
      <c r="B109" s="46"/>
    </row>
    <row r="110" spans="2:2" ht="15" customHeight="1">
      <c r="B110" s="46"/>
    </row>
    <row r="111" spans="2:2" ht="15" customHeight="1">
      <c r="B111" s="46"/>
    </row>
    <row r="112" spans="2:2" ht="15" customHeight="1">
      <c r="B112" s="46"/>
    </row>
    <row r="113" spans="2:2" ht="15" customHeight="1">
      <c r="B113" s="46"/>
    </row>
    <row r="114" spans="2:2" ht="15" customHeight="1">
      <c r="B114" s="46"/>
    </row>
    <row r="115" spans="2:2" ht="15" customHeight="1">
      <c r="B115" s="46"/>
    </row>
    <row r="116" spans="2:2" ht="15" customHeight="1">
      <c r="B116" s="46"/>
    </row>
    <row r="117" spans="2:2" ht="15" customHeight="1">
      <c r="B117" s="46"/>
    </row>
    <row r="118" spans="2:2" ht="15" customHeight="1">
      <c r="B118" s="46"/>
    </row>
    <row r="119" spans="2:2" ht="15" customHeight="1">
      <c r="B119" s="46"/>
    </row>
    <row r="120" spans="2:2" ht="15" customHeight="1">
      <c r="B120" s="46"/>
    </row>
    <row r="121" spans="2:2" ht="15" customHeight="1">
      <c r="B121" s="46"/>
    </row>
    <row r="122" spans="2:2" ht="15" customHeight="1">
      <c r="B122" s="46"/>
    </row>
    <row r="123" spans="2:2" ht="15" customHeight="1">
      <c r="B123" s="46"/>
    </row>
    <row r="124" spans="2:2" ht="15" customHeight="1">
      <c r="B124" s="46"/>
    </row>
    <row r="125" spans="2:2" ht="15" customHeight="1">
      <c r="B125" s="46"/>
    </row>
    <row r="126" spans="2:2" ht="15" customHeight="1">
      <c r="B126" s="46"/>
    </row>
    <row r="127" spans="2:2" ht="15" customHeight="1">
      <c r="B127" s="46"/>
    </row>
    <row r="128" spans="2:2" ht="15" customHeight="1">
      <c r="B128" s="46"/>
    </row>
    <row r="129" spans="2:2" ht="15" customHeight="1">
      <c r="B129" s="46"/>
    </row>
    <row r="130" spans="2:2" ht="15" customHeight="1">
      <c r="B130" s="46"/>
    </row>
    <row r="131" spans="2:2" ht="15" customHeight="1">
      <c r="B131" s="46"/>
    </row>
    <row r="132" spans="2:2" ht="15" customHeight="1">
      <c r="B132" s="46"/>
    </row>
    <row r="133" spans="2:2" ht="15" customHeight="1">
      <c r="B133" s="46"/>
    </row>
    <row r="134" spans="2:2" ht="15" customHeight="1">
      <c r="B134" s="46"/>
    </row>
    <row r="135" spans="2:2" ht="15" customHeight="1">
      <c r="B135" s="46"/>
    </row>
    <row r="136" spans="2:2" ht="15" customHeight="1">
      <c r="B136" s="46"/>
    </row>
    <row r="137" spans="2:2" ht="15" customHeight="1">
      <c r="B137" s="46"/>
    </row>
    <row r="138" spans="2:2" ht="15" customHeight="1">
      <c r="B138" s="46"/>
    </row>
    <row r="139" spans="2:2" ht="15" customHeight="1">
      <c r="B139" s="46"/>
    </row>
    <row r="140" spans="2:2" ht="15" customHeight="1">
      <c r="B140" s="46"/>
    </row>
    <row r="141" spans="2:2" ht="15" customHeight="1">
      <c r="B141" s="46"/>
    </row>
    <row r="142" spans="2:2" ht="15" customHeight="1">
      <c r="B142" s="46"/>
    </row>
    <row r="143" spans="2:2" ht="15" customHeight="1">
      <c r="B143" s="46"/>
    </row>
    <row r="144" spans="2:2" ht="15" customHeight="1">
      <c r="B144" s="46"/>
    </row>
    <row r="145" spans="2:2" ht="15" customHeight="1">
      <c r="B145" s="46"/>
    </row>
    <row r="146" spans="2:2" ht="15" customHeight="1">
      <c r="B146" s="46"/>
    </row>
    <row r="147" spans="2:2" ht="15" customHeight="1">
      <c r="B147" s="46"/>
    </row>
    <row r="148" spans="2:2" ht="15" customHeight="1">
      <c r="B148" s="46"/>
    </row>
    <row r="149" spans="2:2" ht="15" customHeight="1">
      <c r="B149" s="46"/>
    </row>
    <row r="150" spans="2:2" ht="15" customHeight="1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24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25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26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27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77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Usuário do Windows</cp:lastModifiedBy>
  <cp:lastPrinted>2012-12-31T14:26:20Z</cp:lastPrinted>
  <dcterms:created xsi:type="dcterms:W3CDTF">2011-02-06T02:23:49Z</dcterms:created>
  <dcterms:modified xsi:type="dcterms:W3CDTF">2024-08-31T17:27:46Z</dcterms:modified>
</cp:coreProperties>
</file>