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4\Tecnico\Master\2 Rodada\"/>
    </mc:Choice>
  </mc:AlternateContent>
  <bookViews>
    <workbookView xWindow="0" yWindow="0" windowWidth="28230" windowHeight="11790" activeTab="1"/>
  </bookViews>
  <sheets>
    <sheet name="Instruções" sheetId="1" r:id="rId1"/>
    <sheet name="Súmula" sheetId="2" r:id="rId2"/>
    <sheet name="Resumo" sheetId="3" r:id="rId3"/>
    <sheet name="Impressão" sheetId="4" state="hidden" r:id="rId4"/>
  </sheets>
  <definedNames>
    <definedName name="LS_EQUIPE1">Súmula!$B$24:$B$43</definedName>
    <definedName name="LS_EQUIPE2">Súmula!$N$24:$N$43</definedName>
  </definedNames>
  <calcPr calcId="181029"/>
</workbook>
</file>

<file path=xl/calcChain.xml><?xml version="1.0" encoding="utf-8"?>
<calcChain xmlns="http://schemas.openxmlformats.org/spreadsheetml/2006/main">
  <c r="C50" i="3" l="1"/>
  <c r="A50" i="3"/>
  <c r="J49" i="3"/>
  <c r="G49" i="3"/>
  <c r="E49" i="3"/>
  <c r="C49" i="3"/>
  <c r="K49" i="3" s="1"/>
  <c r="B49" i="3"/>
  <c r="A49" i="3"/>
  <c r="C48" i="3"/>
  <c r="G48" i="3" s="1"/>
  <c r="A48" i="3"/>
  <c r="J47" i="3"/>
  <c r="G47" i="3"/>
  <c r="E47" i="3"/>
  <c r="C47" i="3"/>
  <c r="B47" i="3"/>
  <c r="A47" i="3"/>
  <c r="C46" i="3"/>
  <c r="A46" i="3"/>
  <c r="J45" i="3"/>
  <c r="G45" i="3"/>
  <c r="E45" i="3"/>
  <c r="C45" i="3"/>
  <c r="K45" i="3" s="1"/>
  <c r="B45" i="3"/>
  <c r="A45" i="3"/>
  <c r="C44" i="3"/>
  <c r="G44" i="3" s="1"/>
  <c r="A44" i="3"/>
  <c r="J43" i="3"/>
  <c r="G43" i="3"/>
  <c r="E43" i="3"/>
  <c r="C43" i="3"/>
  <c r="B43" i="3"/>
  <c r="A43" i="3"/>
  <c r="C42" i="3"/>
  <c r="A42" i="3"/>
  <c r="K41" i="3"/>
  <c r="J41" i="3"/>
  <c r="G41" i="3"/>
  <c r="F41" i="3"/>
  <c r="E41" i="3"/>
  <c r="C41" i="3"/>
  <c r="B41" i="3"/>
  <c r="A41" i="3"/>
  <c r="K40" i="3"/>
  <c r="F40" i="3"/>
  <c r="C40" i="3"/>
  <c r="G40" i="3" s="1"/>
  <c r="A40" i="3"/>
  <c r="C39" i="3"/>
  <c r="A39" i="3"/>
  <c r="C38" i="3"/>
  <c r="A38" i="3"/>
  <c r="C37" i="3"/>
  <c r="A37" i="3"/>
  <c r="C36" i="3"/>
  <c r="B36" i="3"/>
  <c r="A36" i="3"/>
  <c r="C35" i="3"/>
  <c r="B35" i="3"/>
  <c r="A35" i="3"/>
  <c r="C34" i="3"/>
  <c r="A34" i="3"/>
  <c r="C33" i="3"/>
  <c r="A33" i="3"/>
  <c r="C32" i="3"/>
  <c r="B32" i="3"/>
  <c r="A32" i="3"/>
  <c r="C31" i="3"/>
  <c r="B31" i="3"/>
  <c r="A31" i="3"/>
  <c r="K27" i="3"/>
  <c r="J27" i="3"/>
  <c r="G27" i="3"/>
  <c r="F27" i="3"/>
  <c r="E27" i="3"/>
  <c r="C27" i="3"/>
  <c r="B27" i="3"/>
  <c r="A27" i="3"/>
  <c r="G26" i="3"/>
  <c r="C26" i="3"/>
  <c r="I26" i="3" s="1"/>
  <c r="A26" i="3"/>
  <c r="I25" i="3"/>
  <c r="G25" i="3"/>
  <c r="E25" i="3"/>
  <c r="C25" i="3"/>
  <c r="B25" i="3"/>
  <c r="A25" i="3"/>
  <c r="K24" i="3"/>
  <c r="I24" i="3"/>
  <c r="F24" i="3"/>
  <c r="E24" i="3"/>
  <c r="C24" i="3"/>
  <c r="A24" i="3"/>
  <c r="K23" i="3"/>
  <c r="J23" i="3"/>
  <c r="G23" i="3"/>
  <c r="F23" i="3"/>
  <c r="E23" i="3"/>
  <c r="C23" i="3"/>
  <c r="B23" i="3"/>
  <c r="A23" i="3"/>
  <c r="I22" i="3"/>
  <c r="F22" i="3"/>
  <c r="C22" i="3"/>
  <c r="B22" i="3"/>
  <c r="A22" i="3"/>
  <c r="G21" i="3"/>
  <c r="C21" i="3"/>
  <c r="I21" i="3" s="1"/>
  <c r="A21" i="3"/>
  <c r="C20" i="3"/>
  <c r="A20" i="3"/>
  <c r="K19" i="3"/>
  <c r="F19" i="3"/>
  <c r="C19" i="3"/>
  <c r="G19" i="3" s="1"/>
  <c r="A19" i="3"/>
  <c r="C18" i="3"/>
  <c r="A18" i="3"/>
  <c r="K17" i="3"/>
  <c r="F17" i="3"/>
  <c r="C17" i="3"/>
  <c r="G17" i="3" s="1"/>
  <c r="A17" i="3"/>
  <c r="C16" i="3"/>
  <c r="A16" i="3"/>
  <c r="C15" i="3"/>
  <c r="A15" i="3"/>
  <c r="C14" i="3"/>
  <c r="A14" i="3"/>
  <c r="C13" i="3"/>
  <c r="A13" i="3"/>
  <c r="C12" i="3"/>
  <c r="A12" i="3"/>
  <c r="C11" i="3"/>
  <c r="A11" i="3"/>
  <c r="C10" i="3"/>
  <c r="A10" i="3"/>
  <c r="C9" i="3"/>
  <c r="A9" i="3"/>
  <c r="C8" i="3"/>
  <c r="A8" i="3"/>
  <c r="L5" i="3"/>
  <c r="D5" i="3"/>
  <c r="L3" i="3"/>
  <c r="D3" i="3"/>
  <c r="CU22" i="2"/>
  <c r="CT22" i="2"/>
  <c r="CR22" i="2"/>
  <c r="CQ22" i="2"/>
  <c r="CP22" i="2"/>
  <c r="CV22" i="2" s="1"/>
  <c r="CO22" i="2"/>
  <c r="CN22" i="2"/>
  <c r="CS22" i="2" s="1"/>
  <c r="CM22" i="2"/>
  <c r="CK22" i="2"/>
  <c r="CI22" i="2"/>
  <c r="CH22" i="2"/>
  <c r="CF22" i="2"/>
  <c r="CJ22" i="2" s="1"/>
  <c r="CE22" i="2"/>
  <c r="CD22" i="2"/>
  <c r="CG22" i="2" s="1"/>
  <c r="CC22" i="2"/>
  <c r="CB22" i="2"/>
  <c r="BY22" i="2"/>
  <c r="BV22" i="2"/>
  <c r="BU22" i="2"/>
  <c r="BT22" i="2"/>
  <c r="BZ22" i="2" s="1"/>
  <c r="BS22" i="2"/>
  <c r="BR22" i="2"/>
  <c r="BW22" i="2" s="1"/>
  <c r="BQ22" i="2"/>
  <c r="BX22" i="2" s="1"/>
  <c r="BO22" i="2"/>
  <c r="BM22" i="2"/>
  <c r="BL22" i="2"/>
  <c r="BJ22" i="2"/>
  <c r="BN22" i="2" s="1"/>
  <c r="BI22" i="2"/>
  <c r="BH22" i="2"/>
  <c r="BK22" i="2" s="1"/>
  <c r="BG22" i="2"/>
  <c r="BF22" i="2"/>
  <c r="BC22" i="2"/>
  <c r="AZ22" i="2"/>
  <c r="AY22" i="2"/>
  <c r="AX22" i="2"/>
  <c r="BD22" i="2" s="1"/>
  <c r="AW22" i="2"/>
  <c r="AV22" i="2"/>
  <c r="BA22" i="2" s="1"/>
  <c r="AU22" i="2"/>
  <c r="BB22" i="2" s="1"/>
  <c r="AJ22" i="2"/>
  <c r="AK22" i="2"/>
  <c r="I22" i="2"/>
  <c r="R9" i="2" s="1"/>
  <c r="AA13" i="2" s="1"/>
  <c r="AJ16" i="2" s="1"/>
  <c r="AS19" i="2" s="1"/>
  <c r="CS19" i="2"/>
  <c r="CQ19" i="2"/>
  <c r="CU19" i="2" s="1"/>
  <c r="CP19" i="2"/>
  <c r="CV19" i="2" s="1"/>
  <c r="CO19" i="2"/>
  <c r="CR19" i="2" s="1"/>
  <c r="CN19" i="2"/>
  <c r="CM19" i="2"/>
  <c r="CT19" i="2" s="1"/>
  <c r="CK19" i="2"/>
  <c r="CJ19" i="2"/>
  <c r="CG19" i="2"/>
  <c r="CF19" i="2"/>
  <c r="CE19" i="2"/>
  <c r="CD19" i="2"/>
  <c r="CC19" i="2"/>
  <c r="CH19" i="2" s="1"/>
  <c r="CB19" i="2"/>
  <c r="CI19" i="2" s="1"/>
  <c r="BY19" i="2"/>
  <c r="BW19" i="2"/>
  <c r="BU19" i="2"/>
  <c r="BT19" i="2"/>
  <c r="BZ19" i="2" s="1"/>
  <c r="BS19" i="2"/>
  <c r="BV19" i="2" s="1"/>
  <c r="BR19" i="2"/>
  <c r="BQ19" i="2"/>
  <c r="BX19" i="2" s="1"/>
  <c r="BO19" i="2"/>
  <c r="BL19" i="2"/>
  <c r="BJ19" i="2"/>
  <c r="BN19" i="2" s="1"/>
  <c r="BI19" i="2"/>
  <c r="BH19" i="2"/>
  <c r="BK19" i="2" s="1"/>
  <c r="BG19" i="2"/>
  <c r="BF19" i="2"/>
  <c r="BM19" i="2" s="1"/>
  <c r="BA19" i="2"/>
  <c r="AY19" i="2"/>
  <c r="BC19" i="2" s="1"/>
  <c r="AX19" i="2"/>
  <c r="BD19" i="2" s="1"/>
  <c r="AW19" i="2"/>
  <c r="AZ19" i="2" s="1"/>
  <c r="AV19" i="2"/>
  <c r="AU19" i="2"/>
  <c r="BB19" i="2" s="1"/>
  <c r="AB19" i="2"/>
  <c r="AK19" i="2" s="1"/>
  <c r="C17" i="2"/>
  <c r="L20" i="2" s="1"/>
  <c r="U7" i="2" s="1"/>
  <c r="AD11" i="2" s="1"/>
  <c r="AM14" i="2" s="1"/>
  <c r="CT16" i="2"/>
  <c r="CR16" i="2"/>
  <c r="CQ16" i="2"/>
  <c r="CU16" i="2" s="1"/>
  <c r="CP16" i="2"/>
  <c r="CV16" i="2" s="1"/>
  <c r="CO16" i="2"/>
  <c r="CN16" i="2"/>
  <c r="CS16" i="2" s="1"/>
  <c r="CM16" i="2"/>
  <c r="CK16" i="2"/>
  <c r="CI16" i="2"/>
  <c r="CG16" i="2"/>
  <c r="CF16" i="2"/>
  <c r="CJ16" i="2" s="1"/>
  <c r="CE16" i="2"/>
  <c r="CD16" i="2"/>
  <c r="CC16" i="2"/>
  <c r="CH16" i="2" s="1"/>
  <c r="CB16" i="2"/>
  <c r="BX16" i="2"/>
  <c r="BV16" i="2"/>
  <c r="BU16" i="2"/>
  <c r="BY16" i="2" s="1"/>
  <c r="BT16" i="2"/>
  <c r="BZ16" i="2" s="1"/>
  <c r="BS16" i="2"/>
  <c r="BR16" i="2"/>
  <c r="BW16" i="2" s="1"/>
  <c r="BQ16" i="2"/>
  <c r="BO16" i="2"/>
  <c r="BM16" i="2"/>
  <c r="BK16" i="2"/>
  <c r="BJ16" i="2"/>
  <c r="BN16" i="2" s="1"/>
  <c r="BI16" i="2"/>
  <c r="BH16" i="2"/>
  <c r="BG16" i="2"/>
  <c r="BL16" i="2" s="1"/>
  <c r="BF16" i="2"/>
  <c r="BB16" i="2"/>
  <c r="AZ16" i="2"/>
  <c r="AY16" i="2"/>
  <c r="BC16" i="2" s="1"/>
  <c r="AX16" i="2"/>
  <c r="BD16" i="2" s="1"/>
  <c r="AW16" i="2"/>
  <c r="AV16" i="2"/>
  <c r="BA16" i="2" s="1"/>
  <c r="AU16" i="2"/>
  <c r="AB16" i="2"/>
  <c r="AK16" i="2" s="1"/>
  <c r="C14" i="2"/>
  <c r="I16" i="2" s="1"/>
  <c r="R19" i="2" s="1"/>
  <c r="AA22" i="2" s="1"/>
  <c r="AJ9" i="2" s="1"/>
  <c r="AS13" i="2" s="1"/>
  <c r="CT13" i="2"/>
  <c r="CR13" i="2"/>
  <c r="CQ13" i="2"/>
  <c r="CU13" i="2" s="1"/>
  <c r="CP13" i="2"/>
  <c r="CV13" i="2" s="1"/>
  <c r="CO13" i="2"/>
  <c r="CN13" i="2"/>
  <c r="CS13" i="2" s="1"/>
  <c r="CM13" i="2"/>
  <c r="CK13" i="2"/>
  <c r="CI13" i="2"/>
  <c r="CG13" i="2"/>
  <c r="CF13" i="2"/>
  <c r="CJ13" i="2" s="1"/>
  <c r="CE13" i="2"/>
  <c r="CD13" i="2"/>
  <c r="CC13" i="2"/>
  <c r="CH13" i="2" s="1"/>
  <c r="CB13" i="2"/>
  <c r="BX13" i="2"/>
  <c r="BV13" i="2"/>
  <c r="BU13" i="2"/>
  <c r="BY13" i="2" s="1"/>
  <c r="BT13" i="2"/>
  <c r="BZ13" i="2" s="1"/>
  <c r="BS13" i="2"/>
  <c r="BR13" i="2"/>
  <c r="BW13" i="2" s="1"/>
  <c r="BQ13" i="2"/>
  <c r="BO13" i="2"/>
  <c r="BM13" i="2"/>
  <c r="BK13" i="2"/>
  <c r="BJ13" i="2"/>
  <c r="BN13" i="2" s="1"/>
  <c r="BI13" i="2"/>
  <c r="BH13" i="2"/>
  <c r="BG13" i="2"/>
  <c r="BL13" i="2" s="1"/>
  <c r="BF13" i="2"/>
  <c r="BB13" i="2"/>
  <c r="AZ13" i="2"/>
  <c r="AY13" i="2"/>
  <c r="BC13" i="2" s="1"/>
  <c r="AX13" i="2"/>
  <c r="BD13" i="2" s="1"/>
  <c r="AW13" i="2"/>
  <c r="AV13" i="2"/>
  <c r="BA13" i="2" s="1"/>
  <c r="AU13" i="2"/>
  <c r="AB13" i="2"/>
  <c r="AK13" i="2" s="1"/>
  <c r="A13" i="2"/>
  <c r="U11" i="2"/>
  <c r="AD14" i="2" s="1"/>
  <c r="AM17" i="2" s="1"/>
  <c r="J11" i="2"/>
  <c r="S11" i="2" s="1"/>
  <c r="AB11" i="2" s="1"/>
  <c r="AK11" i="2" s="1"/>
  <c r="C11" i="2"/>
  <c r="L14" i="2" s="1"/>
  <c r="U17" i="2" s="1"/>
  <c r="AD20" i="2" s="1"/>
  <c r="AM7" i="2" s="1"/>
  <c r="A11" i="2"/>
  <c r="A14" i="2" s="1"/>
  <c r="CT9" i="2"/>
  <c r="CR9" i="2"/>
  <c r="CQ9" i="2"/>
  <c r="CQ6" i="2" s="1"/>
  <c r="CP9" i="2"/>
  <c r="CV9" i="2" s="1"/>
  <c r="CO9" i="2"/>
  <c r="CN9" i="2"/>
  <c r="CS9" i="2" s="1"/>
  <c r="CM9" i="2"/>
  <c r="CM6" i="2" s="1"/>
  <c r="AK5" i="2" s="1"/>
  <c r="CK9" i="2"/>
  <c r="CI9" i="2"/>
  <c r="CG9" i="2"/>
  <c r="CF9" i="2"/>
  <c r="CJ9" i="2" s="1"/>
  <c r="CE9" i="2"/>
  <c r="CD9" i="2"/>
  <c r="CC9" i="2"/>
  <c r="CC6" i="2" s="1"/>
  <c r="AD5" i="2" s="1"/>
  <c r="CB9" i="2"/>
  <c r="BX9" i="2"/>
  <c r="BV9" i="2"/>
  <c r="BU9" i="2"/>
  <c r="BY9" i="2" s="1"/>
  <c r="BT9" i="2"/>
  <c r="BZ9" i="2" s="1"/>
  <c r="BS9" i="2"/>
  <c r="BR9" i="2"/>
  <c r="BW9" i="2" s="1"/>
  <c r="BQ9" i="2"/>
  <c r="BO9" i="2"/>
  <c r="BM9" i="2"/>
  <c r="BK9" i="2"/>
  <c r="BJ9" i="2"/>
  <c r="BN9" i="2" s="1"/>
  <c r="BI9" i="2"/>
  <c r="BI6" i="2" s="1"/>
  <c r="BH9" i="2"/>
  <c r="BH6" i="2" s="1"/>
  <c r="BG9" i="2"/>
  <c r="BG6" i="2" s="1"/>
  <c r="BF9" i="2"/>
  <c r="BB9" i="2"/>
  <c r="AZ9" i="2"/>
  <c r="AY9" i="2"/>
  <c r="AY6" i="2" s="1"/>
  <c r="AX9" i="2"/>
  <c r="AX6" i="2" s="1"/>
  <c r="AW9" i="2"/>
  <c r="AV9" i="2"/>
  <c r="BA9" i="2" s="1"/>
  <c r="AU9" i="2"/>
  <c r="AU6" i="2" s="1"/>
  <c r="A5" i="2" s="1"/>
  <c r="AS9" i="2"/>
  <c r="AK9" i="2"/>
  <c r="A9" i="2"/>
  <c r="L7" i="2"/>
  <c r="J7" i="2"/>
  <c r="S7" i="2" s="1"/>
  <c r="AB7" i="2" s="1"/>
  <c r="AK7" i="2" s="1"/>
  <c r="C7" i="2"/>
  <c r="L11" i="2" s="1"/>
  <c r="U14" i="2" s="1"/>
  <c r="AD17" i="2" s="1"/>
  <c r="AM20" i="2" s="1"/>
  <c r="CO6" i="2"/>
  <c r="AM5" i="2" s="1"/>
  <c r="CN6" i="2"/>
  <c r="CF6" i="2"/>
  <c r="CE6" i="2"/>
  <c r="CD6" i="2"/>
  <c r="CB6" i="2"/>
  <c r="BU6" i="2"/>
  <c r="BT6" i="2"/>
  <c r="BS6" i="2"/>
  <c r="BR6" i="2"/>
  <c r="BQ6" i="2"/>
  <c r="BJ6" i="2"/>
  <c r="BF6" i="2"/>
  <c r="AW6" i="2"/>
  <c r="C5" i="2" s="1"/>
  <c r="I4" i="2" s="1"/>
  <c r="AV6" i="2"/>
  <c r="U5" i="2"/>
  <c r="S5" i="2"/>
  <c r="CM2" i="2"/>
  <c r="CB2" i="2"/>
  <c r="BQ2" i="2"/>
  <c r="BF2" i="2"/>
  <c r="AU2" i="2"/>
  <c r="AB5" i="2" l="1"/>
  <c r="G4" i="2"/>
  <c r="Y4" i="2"/>
  <c r="J5" i="2"/>
  <c r="P4" i="2" s="1"/>
  <c r="L5" i="2"/>
  <c r="R4" i="2" s="1"/>
  <c r="AA4" i="2" s="1"/>
  <c r="A16" i="2"/>
  <c r="J14" i="2"/>
  <c r="S14" i="2" s="1"/>
  <c r="AB14" i="2" s="1"/>
  <c r="AK14" i="2" s="1"/>
  <c r="A17" i="2"/>
  <c r="AJ4" i="2"/>
  <c r="AS4" i="2" s="1"/>
  <c r="BL9" i="2"/>
  <c r="CH9" i="2"/>
  <c r="CP6" i="2"/>
  <c r="BD9" i="2"/>
  <c r="I13" i="2"/>
  <c r="R16" i="2" s="1"/>
  <c r="L17" i="2"/>
  <c r="U20" i="2" s="1"/>
  <c r="AD7" i="2" s="1"/>
  <c r="AM11" i="2" s="1"/>
  <c r="I19" i="2"/>
  <c r="R22" i="2" s="1"/>
  <c r="AA9" i="2" s="1"/>
  <c r="AJ13" i="2" s="1"/>
  <c r="AS16" i="2" s="1"/>
  <c r="I18" i="3"/>
  <c r="E18" i="3"/>
  <c r="H18" i="3"/>
  <c r="I20" i="3"/>
  <c r="E20" i="3"/>
  <c r="H20" i="3"/>
  <c r="B34" i="3"/>
  <c r="BC9" i="2"/>
  <c r="CU9" i="2"/>
  <c r="I9" i="2"/>
  <c r="R13" i="2" s="1"/>
  <c r="AA16" i="2" s="1"/>
  <c r="AJ19" i="2" s="1"/>
  <c r="AS22" i="2" s="1"/>
  <c r="B9" i="3"/>
  <c r="B11" i="3"/>
  <c r="B13" i="3"/>
  <c r="B15" i="3"/>
  <c r="B17" i="3"/>
  <c r="D18" i="3"/>
  <c r="J18" i="3"/>
  <c r="B19" i="3"/>
  <c r="D20" i="3"/>
  <c r="J20" i="3"/>
  <c r="B21" i="3"/>
  <c r="H22" i="3"/>
  <c r="D22" i="3"/>
  <c r="J22" i="3"/>
  <c r="E22" i="3"/>
  <c r="K22" i="3"/>
  <c r="B26" i="3"/>
  <c r="I17" i="3"/>
  <c r="E17" i="3"/>
  <c r="H17" i="3"/>
  <c r="F18" i="3"/>
  <c r="K18" i="3"/>
  <c r="I19" i="3"/>
  <c r="E19" i="3"/>
  <c r="H19" i="3"/>
  <c r="F20" i="3"/>
  <c r="K20" i="3"/>
  <c r="H21" i="3"/>
  <c r="D21" i="3"/>
  <c r="K21" i="3"/>
  <c r="F21" i="3"/>
  <c r="J21" i="3"/>
  <c r="H26" i="3"/>
  <c r="D26" i="3"/>
  <c r="J26" i="3"/>
  <c r="E26" i="3"/>
  <c r="K26" i="3"/>
  <c r="B8" i="3"/>
  <c r="B10" i="3"/>
  <c r="B12" i="3"/>
  <c r="B14" i="3"/>
  <c r="B16" i="3"/>
  <c r="D17" i="3"/>
  <c r="J17" i="3"/>
  <c r="B18" i="3"/>
  <c r="G18" i="3"/>
  <c r="D19" i="3"/>
  <c r="J19" i="3"/>
  <c r="B20" i="3"/>
  <c r="G20" i="3"/>
  <c r="E21" i="3"/>
  <c r="G22" i="3"/>
  <c r="H24" i="3"/>
  <c r="D24" i="3"/>
  <c r="G24" i="3"/>
  <c r="B24" i="3"/>
  <c r="J24" i="3"/>
  <c r="H25" i="3"/>
  <c r="D25" i="3"/>
  <c r="K25" i="3"/>
  <c r="F25" i="3"/>
  <c r="J25" i="3"/>
  <c r="F26" i="3"/>
  <c r="B39" i="3"/>
  <c r="H42" i="3"/>
  <c r="D42" i="3"/>
  <c r="I42" i="3"/>
  <c r="F44" i="3"/>
  <c r="K44" i="3"/>
  <c r="H46" i="3"/>
  <c r="D46" i="3"/>
  <c r="I46" i="3"/>
  <c r="F48" i="3"/>
  <c r="K48" i="3"/>
  <c r="N50" i="3"/>
  <c r="N49" i="3" s="1"/>
  <c r="N48" i="3" s="1"/>
  <c r="N47" i="3" s="1"/>
  <c r="N46" i="3" s="1"/>
  <c r="N45" i="3" s="1"/>
  <c r="N44" i="3" s="1"/>
  <c r="N43" i="3" s="1"/>
  <c r="N42" i="3" s="1"/>
  <c r="N41" i="3" s="1"/>
  <c r="N40" i="3" s="1"/>
  <c r="H50" i="3"/>
  <c r="D50" i="3"/>
  <c r="I50" i="3"/>
  <c r="B40" i="3"/>
  <c r="E42" i="3"/>
  <c r="J42" i="3"/>
  <c r="H43" i="3"/>
  <c r="D43" i="3"/>
  <c r="I43" i="3"/>
  <c r="B44" i="3"/>
  <c r="F45" i="3"/>
  <c r="E46" i="3"/>
  <c r="J46" i="3"/>
  <c r="H47" i="3"/>
  <c r="D47" i="3"/>
  <c r="I47" i="3"/>
  <c r="B48" i="3"/>
  <c r="F49" i="3"/>
  <c r="E50" i="3"/>
  <c r="J50" i="3"/>
  <c r="H23" i="3"/>
  <c r="D23" i="3"/>
  <c r="I23" i="3"/>
  <c r="N27" i="3"/>
  <c r="N26" i="3" s="1"/>
  <c r="N25" i="3" s="1"/>
  <c r="N24" i="3" s="1"/>
  <c r="N23" i="3" s="1"/>
  <c r="N22" i="3" s="1"/>
  <c r="N21" i="3" s="1"/>
  <c r="N20" i="3" s="1"/>
  <c r="N19" i="3" s="1"/>
  <c r="N18" i="3" s="1"/>
  <c r="N17" i="3" s="1"/>
  <c r="H27" i="3"/>
  <c r="D27" i="3"/>
  <c r="I27" i="3"/>
  <c r="B33" i="3"/>
  <c r="B37" i="3"/>
  <c r="H40" i="3"/>
  <c r="D40" i="3"/>
  <c r="I40" i="3"/>
  <c r="F42" i="3"/>
  <c r="K42" i="3"/>
  <c r="H44" i="3"/>
  <c r="D44" i="3"/>
  <c r="I44" i="3"/>
  <c r="F46" i="3"/>
  <c r="K46" i="3"/>
  <c r="H48" i="3"/>
  <c r="D48" i="3"/>
  <c r="I48" i="3"/>
  <c r="F50" i="3"/>
  <c r="K50" i="3"/>
  <c r="B38" i="3"/>
  <c r="E40" i="3"/>
  <c r="J40" i="3"/>
  <c r="H41" i="3"/>
  <c r="D41" i="3"/>
  <c r="I41" i="3"/>
  <c r="B42" i="3"/>
  <c r="G42" i="3"/>
  <c r="F43" i="3"/>
  <c r="K43" i="3"/>
  <c r="E44" i="3"/>
  <c r="J44" i="3"/>
  <c r="H45" i="3"/>
  <c r="D45" i="3"/>
  <c r="I45" i="3"/>
  <c r="B46" i="3"/>
  <c r="G46" i="3"/>
  <c r="F47" i="3"/>
  <c r="K47" i="3"/>
  <c r="E48" i="3"/>
  <c r="J48" i="3"/>
  <c r="H49" i="3"/>
  <c r="D49" i="3"/>
  <c r="I49" i="3"/>
  <c r="B50" i="3"/>
  <c r="G50" i="3"/>
  <c r="AK27" i="2" l="1"/>
  <c r="I3" i="3" s="1"/>
  <c r="H34" i="3"/>
  <c r="J31" i="3"/>
  <c r="G39" i="3"/>
  <c r="I34" i="3"/>
  <c r="F35" i="3"/>
  <c r="G35" i="3"/>
  <c r="J38" i="3"/>
  <c r="H32" i="3"/>
  <c r="H36" i="3"/>
  <c r="F38" i="3"/>
  <c r="F39" i="3"/>
  <c r="I37" i="3"/>
  <c r="J36" i="3"/>
  <c r="H35" i="3"/>
  <c r="J35" i="3"/>
  <c r="H38" i="3"/>
  <c r="H39" i="3"/>
  <c r="I33" i="3"/>
  <c r="G34" i="3"/>
  <c r="G37" i="3"/>
  <c r="H31" i="3"/>
  <c r="G31" i="3"/>
  <c r="I32" i="3"/>
  <c r="G33" i="3"/>
  <c r="J34" i="3"/>
  <c r="I38" i="3"/>
  <c r="I39" i="3"/>
  <c r="J39" i="3"/>
  <c r="H33" i="3"/>
  <c r="H37" i="3"/>
  <c r="G38" i="3"/>
  <c r="I36" i="3"/>
  <c r="K36" i="3" s="1"/>
  <c r="I31" i="3"/>
  <c r="J33" i="3"/>
  <c r="G32" i="3"/>
  <c r="F33" i="3"/>
  <c r="G36" i="3"/>
  <c r="J37" i="3"/>
  <c r="F34" i="3"/>
  <c r="I35" i="3"/>
  <c r="F31" i="3"/>
  <c r="F37" i="3"/>
  <c r="A19" i="2"/>
  <c r="J17" i="2"/>
  <c r="S17" i="2" s="1"/>
  <c r="AB17" i="2" s="1"/>
  <c r="AK17" i="2" s="1"/>
  <c r="A20" i="2"/>
  <c r="AH4" i="2"/>
  <c r="AQ4" i="2" s="1"/>
  <c r="AH27" i="2" s="1"/>
  <c r="G3" i="3" s="1"/>
  <c r="F36" i="3"/>
  <c r="F32" i="3"/>
  <c r="J32" i="3"/>
  <c r="K38" i="3" l="1"/>
  <c r="K35" i="3"/>
  <c r="E32" i="3"/>
  <c r="D32" i="3"/>
  <c r="E37" i="3"/>
  <c r="D37" i="3"/>
  <c r="K39" i="3"/>
  <c r="K32" i="3"/>
  <c r="E39" i="3"/>
  <c r="N39" i="3" s="1"/>
  <c r="D39" i="3"/>
  <c r="F51" i="3"/>
  <c r="E31" i="3"/>
  <c r="D31" i="3"/>
  <c r="G51" i="3"/>
  <c r="K33" i="3"/>
  <c r="D38" i="3"/>
  <c r="E38" i="3"/>
  <c r="J51" i="3"/>
  <c r="I9" i="3"/>
  <c r="G11" i="3"/>
  <c r="E33" i="3"/>
  <c r="D33" i="3"/>
  <c r="I51" i="3"/>
  <c r="K31" i="3"/>
  <c r="H51" i="3"/>
  <c r="D35" i="3"/>
  <c r="E35" i="3"/>
  <c r="E36" i="3"/>
  <c r="D36" i="3"/>
  <c r="J20" i="2"/>
  <c r="S20" i="2" s="1"/>
  <c r="AB20" i="2" s="1"/>
  <c r="AK20" i="2" s="1"/>
  <c r="A22" i="2"/>
  <c r="H12" i="3" s="1"/>
  <c r="D34" i="3"/>
  <c r="E34" i="3"/>
  <c r="I8" i="3"/>
  <c r="K37" i="3"/>
  <c r="K34" i="3"/>
  <c r="F15" i="3" l="1"/>
  <c r="I16" i="3"/>
  <c r="J15" i="3"/>
  <c r="H14" i="3"/>
  <c r="K51" i="3"/>
  <c r="H16" i="3"/>
  <c r="F12" i="3"/>
  <c r="J13" i="3"/>
  <c r="H11" i="3"/>
  <c r="I10" i="3"/>
  <c r="H9" i="3"/>
  <c r="G16" i="3"/>
  <c r="G8" i="3"/>
  <c r="J14" i="3"/>
  <c r="I12" i="3"/>
  <c r="J8" i="3"/>
  <c r="J11" i="3"/>
  <c r="F10" i="3"/>
  <c r="F8" i="3"/>
  <c r="G14" i="3"/>
  <c r="H15" i="3"/>
  <c r="I14" i="3"/>
  <c r="K14" i="3" s="1"/>
  <c r="D51" i="3"/>
  <c r="N38" i="3"/>
  <c r="N37" i="3" s="1"/>
  <c r="N36" i="3" s="1"/>
  <c r="N35" i="3" s="1"/>
  <c r="N34" i="3" s="1"/>
  <c r="N33" i="3" s="1"/>
  <c r="N32" i="3" s="1"/>
  <c r="N31" i="3" s="1"/>
  <c r="A67" i="3" s="1"/>
  <c r="G9" i="3"/>
  <c r="G15" i="3"/>
  <c r="F13" i="3"/>
  <c r="F9" i="3"/>
  <c r="F11" i="3"/>
  <c r="J16" i="3"/>
  <c r="J9" i="3"/>
  <c r="K9" i="3" s="1"/>
  <c r="J10" i="3"/>
  <c r="F16" i="3"/>
  <c r="J12" i="3"/>
  <c r="G12" i="3"/>
  <c r="F14" i="3"/>
  <c r="H10" i="3"/>
  <c r="E51" i="3"/>
  <c r="G13" i="3"/>
  <c r="K8" i="3"/>
  <c r="H13" i="3"/>
  <c r="I15" i="3"/>
  <c r="I13" i="3"/>
  <c r="H8" i="3"/>
  <c r="G10" i="3"/>
  <c r="I11" i="3"/>
  <c r="K15" i="3" l="1"/>
  <c r="K11" i="3"/>
  <c r="K13" i="3"/>
  <c r="D13" i="3"/>
  <c r="E13" i="3"/>
  <c r="J28" i="3"/>
  <c r="F28" i="3"/>
  <c r="E8" i="3"/>
  <c r="D8" i="3"/>
  <c r="K12" i="3"/>
  <c r="D12" i="3"/>
  <c r="E12" i="3"/>
  <c r="H28" i="3"/>
  <c r="E16" i="3"/>
  <c r="D16" i="3"/>
  <c r="E11" i="3"/>
  <c r="D11" i="3"/>
  <c r="D10" i="3"/>
  <c r="E10" i="3"/>
  <c r="K10" i="3"/>
  <c r="K16" i="3"/>
  <c r="I28" i="3"/>
  <c r="E14" i="3"/>
  <c r="D14" i="3"/>
  <c r="E9" i="3"/>
  <c r="D9" i="3"/>
  <c r="G28" i="3"/>
  <c r="D15" i="3"/>
  <c r="E15" i="3"/>
  <c r="K28" i="3" l="1"/>
  <c r="N16" i="3"/>
  <c r="N15" i="3" s="1"/>
  <c r="N14" i="3" s="1"/>
  <c r="N13" i="3" s="1"/>
  <c r="N12" i="3" s="1"/>
  <c r="N11" i="3" s="1"/>
  <c r="N10" i="3" s="1"/>
  <c r="N9" i="3" s="1"/>
  <c r="N8" i="3" s="1"/>
  <c r="A63" i="3" s="1"/>
  <c r="D28" i="3"/>
  <c r="E28" i="3"/>
</calcChain>
</file>

<file path=xl/sharedStrings.xml><?xml version="1.0" encoding="utf-8"?>
<sst xmlns="http://schemas.openxmlformats.org/spreadsheetml/2006/main" count="452" uniqueCount="116">
  <si>
    <t>x</t>
  </si>
  <si>
    <t>Versão 1.4 (01-Jan-2013)</t>
  </si>
  <si>
    <r>
      <rPr>
        <b/>
        <sz val="26"/>
        <color rgb="FFFF0000"/>
        <rFont val="Arial"/>
      </rPr>
      <t>F</t>
    </r>
    <r>
      <rPr>
        <b/>
        <sz val="26"/>
        <color rgb="FF000000"/>
        <rFont val="Arial"/>
      </rPr>
      <t xml:space="preserve">ederação </t>
    </r>
    <r>
      <rPr>
        <b/>
        <sz val="26"/>
        <color rgb="FFFF0000"/>
        <rFont val="Arial"/>
      </rPr>
      <t>P</t>
    </r>
    <r>
      <rPr>
        <b/>
        <sz val="26"/>
        <color rgb="FF000000"/>
        <rFont val="Arial"/>
      </rPr>
      <t xml:space="preserve">aulista de </t>
    </r>
    <r>
      <rPr>
        <b/>
        <sz val="26"/>
        <color rgb="FFFF0000"/>
        <rFont val="Arial"/>
      </rPr>
      <t>F</t>
    </r>
    <r>
      <rPr>
        <b/>
        <sz val="26"/>
        <color rgb="FF000000"/>
        <rFont val="Arial"/>
      </rPr>
      <t xml:space="preserve">utebol de </t>
    </r>
    <r>
      <rPr>
        <b/>
        <sz val="26"/>
        <color rgb="FFFF0000"/>
        <rFont val="Arial"/>
      </rPr>
      <t>M</t>
    </r>
    <r>
      <rPr>
        <b/>
        <sz val="26"/>
        <color rgb="FF000000"/>
        <rFont val="Arial"/>
      </rPr>
      <t>esa</t>
    </r>
  </si>
  <si>
    <t xml:space="preserve"> CAMPEONATO PAULISTA DE CLUBES DE FUTEBOL DE MESA</t>
  </si>
  <si>
    <t>SUMULA - 5 JOGADORES</t>
  </si>
  <si>
    <t>Instruções para preenchimento da guia SÚMULA:</t>
  </si>
  <si>
    <r>
      <rPr>
        <sz val="10"/>
        <rFont val="Noto Sans Symbols"/>
      </rPr>
      <t>u</t>
    </r>
    <r>
      <rPr>
        <sz val="10"/>
        <rFont val="Arial"/>
      </rPr>
      <t xml:space="preserve">  Esta planilha é composta por 2 guias: </t>
    </r>
    <r>
      <rPr>
        <b/>
        <sz val="10"/>
        <rFont val="Arial"/>
      </rPr>
      <t>súmula</t>
    </r>
    <r>
      <rPr>
        <sz val="10"/>
        <rFont val="Arial"/>
      </rPr>
      <t xml:space="preserve"> e </t>
    </r>
    <r>
      <rPr>
        <b/>
        <sz val="10"/>
        <rFont val="Arial"/>
      </rPr>
      <t>resumo.</t>
    </r>
  </si>
  <si>
    <r>
      <rPr>
        <sz val="10"/>
        <rFont val="Noto Sans Symbols"/>
      </rPr>
      <t>u</t>
    </r>
    <r>
      <rPr>
        <sz val="10"/>
        <rFont val="Arial"/>
      </rPr>
      <t xml:space="preserve">  É necessário </t>
    </r>
    <r>
      <rPr>
        <b/>
        <sz val="10"/>
        <rFont val="Arial"/>
      </rPr>
      <t>preecher apenas a guia súmula</t>
    </r>
    <r>
      <rPr>
        <sz val="10"/>
        <rFont val="Arial"/>
      </rPr>
      <t>. A guia resumo será preenchida automaticamente.</t>
    </r>
  </si>
  <si>
    <r>
      <rPr>
        <sz val="10"/>
        <rFont val="Noto Sans Symbols"/>
      </rPr>
      <t>u</t>
    </r>
    <r>
      <rPr>
        <sz val="10"/>
        <rFont val="Arial"/>
      </rPr>
      <t xml:space="preserve">  Todos os cálculos serão realizados automaticamente.</t>
    </r>
  </si>
  <si>
    <r>
      <rPr>
        <sz val="10"/>
        <rFont val="Noto Sans Symbols"/>
      </rPr>
      <t>u</t>
    </r>
    <r>
      <rPr>
        <sz val="10"/>
        <rFont val="Arial"/>
      </rPr>
      <t xml:space="preserve">  Apenas os campos em cinza estão disponíveis para preenchimento.</t>
    </r>
  </si>
  <si>
    <r>
      <rPr>
        <b/>
        <sz val="10"/>
        <color rgb="FF000000"/>
        <rFont val="Arial"/>
      </rPr>
      <t>1.</t>
    </r>
    <r>
      <rPr>
        <sz val="10"/>
        <color rgb="FF000000"/>
        <rFont val="Arial"/>
      </rPr>
      <t xml:space="preserve">  Preencha a </t>
    </r>
    <r>
      <rPr>
        <b/>
        <sz val="10"/>
        <color rgb="FF000000"/>
        <rFont val="Arial"/>
      </rPr>
      <t>lista de jogadores</t>
    </r>
    <r>
      <rPr>
        <sz val="10"/>
        <color rgb="FF000000"/>
        <rFont val="Arial"/>
      </rPr>
      <t xml:space="preserve"> com o </t>
    </r>
    <r>
      <rPr>
        <b/>
        <sz val="10"/>
        <color rgb="FF000000"/>
        <rFont val="Arial"/>
      </rPr>
      <t>nome popular</t>
    </r>
    <r>
      <rPr>
        <sz val="10"/>
        <color rgb="FF000000"/>
        <rFont val="Arial"/>
      </rPr>
      <t xml:space="preserve"> cadastrado no ranking, e </t>
    </r>
    <r>
      <rPr>
        <b/>
        <sz val="10"/>
        <color rgb="FF000000"/>
        <rFont val="Arial"/>
      </rPr>
      <t>número da FPFM</t>
    </r>
    <r>
      <rPr>
        <sz val="10"/>
        <color rgb="FF000000"/>
        <rFont val="Arial"/>
      </rPr>
      <t>, das equipes I e II.</t>
    </r>
  </si>
  <si>
    <t xml:space="preserve">     A súmula será preenchida automaticamente com os jogadores titulares.</t>
  </si>
  <si>
    <r>
      <rPr>
        <b/>
        <sz val="10"/>
        <color rgb="FF000000"/>
        <rFont val="Arial"/>
      </rPr>
      <t>2.</t>
    </r>
    <r>
      <rPr>
        <sz val="10"/>
        <color rgb="FF000000"/>
        <rFont val="Arial"/>
      </rPr>
      <t xml:space="preserve">  Se um jogador </t>
    </r>
    <r>
      <rPr>
        <b/>
        <sz val="10"/>
        <color rgb="FF000000"/>
        <rFont val="Arial"/>
      </rPr>
      <t>reserva</t>
    </r>
    <r>
      <rPr>
        <sz val="10"/>
        <color rgb="FF000000"/>
        <rFont val="Arial"/>
      </rPr>
      <t xml:space="preserve"> entrar no jogo, </t>
    </r>
    <r>
      <rPr>
        <b/>
        <sz val="10"/>
        <color rgb="FF000000"/>
        <rFont val="Arial"/>
      </rPr>
      <t>altere os nomes diretamente na tabela de jogos</t>
    </r>
    <r>
      <rPr>
        <sz val="10"/>
        <color rgb="FF000000"/>
        <rFont val="Arial"/>
      </rPr>
      <t>, exatamente como foram cadastrados na lista de jogadores.</t>
    </r>
  </si>
  <si>
    <r>
      <rPr>
        <b/>
        <sz val="10"/>
        <color rgb="FF000000"/>
        <rFont val="Arial"/>
      </rPr>
      <t>3.</t>
    </r>
    <r>
      <rPr>
        <sz val="10"/>
        <color rgb="FF000000"/>
        <rFont val="Arial"/>
      </rPr>
      <t xml:space="preserve">  Preencha os </t>
    </r>
    <r>
      <rPr>
        <b/>
        <sz val="10"/>
        <color rgb="FF000000"/>
        <rFont val="Arial"/>
      </rPr>
      <t>resultados dos jogos</t>
    </r>
    <r>
      <rPr>
        <sz val="10"/>
        <color rgb="FF000000"/>
        <rFont val="Arial"/>
      </rPr>
      <t>.</t>
    </r>
  </si>
  <si>
    <r>
      <rPr>
        <b/>
        <sz val="10"/>
        <color rgb="FF000000"/>
        <rFont val="Arial"/>
      </rPr>
      <t>4.</t>
    </r>
    <r>
      <rPr>
        <sz val="10"/>
        <color rgb="FF000000"/>
        <rFont val="Arial"/>
      </rPr>
      <t xml:space="preserve">  Preencha os </t>
    </r>
    <r>
      <rPr>
        <b/>
        <sz val="10"/>
        <color rgb="FF000000"/>
        <rFont val="Arial"/>
      </rPr>
      <t>campos restantes</t>
    </r>
    <r>
      <rPr>
        <sz val="10"/>
        <color rgb="FF000000"/>
        <rFont val="Arial"/>
      </rPr>
      <t xml:space="preserve"> (Data, categoria, ano, nome equipe I, nome equipe II).</t>
    </r>
  </si>
  <si>
    <r>
      <rPr>
        <b/>
        <sz val="10"/>
        <color rgb="FF000000"/>
        <rFont val="Arial"/>
      </rPr>
      <t>5.</t>
    </r>
    <r>
      <rPr>
        <sz val="10"/>
        <color rgb="FF000000"/>
        <rFont val="Arial"/>
      </rPr>
      <t xml:space="preserve">  Pronto. Envie este arquivo preenchido junto com a súmula original para </t>
    </r>
    <r>
      <rPr>
        <u/>
        <sz val="10"/>
        <color rgb="FF0000FF"/>
        <rFont val="Arial"/>
      </rPr>
      <t>diretortecnico@futmesa.com.br</t>
    </r>
    <r>
      <rPr>
        <sz val="10"/>
        <color rgb="FF000000"/>
        <rFont val="Arial"/>
      </rPr>
      <t xml:space="preserve"> com cópia para </t>
    </r>
    <r>
      <rPr>
        <u/>
        <sz val="10"/>
        <color rgb="FF0000FF"/>
        <rFont val="Arial"/>
      </rPr>
      <t>futmesa@futmesa.com.br</t>
    </r>
  </si>
  <si>
    <r>
      <rPr>
        <sz val="10"/>
        <rFont val="Noto Sans Symbols"/>
      </rPr>
      <t>u</t>
    </r>
    <r>
      <rPr>
        <sz val="10"/>
        <rFont val="Arial"/>
      </rPr>
      <t xml:space="preserve">  Em caso de dúvidas, entre em contato com </t>
    </r>
    <r>
      <rPr>
        <u/>
        <sz val="10"/>
        <color rgb="FF0000FF"/>
        <rFont val="Arial"/>
      </rPr>
      <t>diretortecnico@futmesa.com.br</t>
    </r>
  </si>
  <si>
    <r>
      <rPr>
        <b/>
        <sz val="26"/>
        <color rgb="FFFF0000"/>
        <rFont val="Arial"/>
      </rPr>
      <t>F</t>
    </r>
    <r>
      <rPr>
        <b/>
        <sz val="26"/>
        <color rgb="FF000000"/>
        <rFont val="Arial"/>
      </rPr>
      <t xml:space="preserve">ederação </t>
    </r>
    <r>
      <rPr>
        <b/>
        <sz val="26"/>
        <color rgb="FFFF0000"/>
        <rFont val="Arial"/>
      </rPr>
      <t>P</t>
    </r>
    <r>
      <rPr>
        <b/>
        <sz val="26"/>
        <color rgb="FF000000"/>
        <rFont val="Arial"/>
      </rPr>
      <t xml:space="preserve">aulista de </t>
    </r>
    <r>
      <rPr>
        <b/>
        <sz val="26"/>
        <color rgb="FFFF0000"/>
        <rFont val="Arial"/>
      </rPr>
      <t>F</t>
    </r>
    <r>
      <rPr>
        <b/>
        <sz val="26"/>
        <color rgb="FF000000"/>
        <rFont val="Arial"/>
      </rPr>
      <t xml:space="preserve">utebol de </t>
    </r>
    <r>
      <rPr>
        <b/>
        <sz val="26"/>
        <color rgb="FFFF0000"/>
        <rFont val="Arial"/>
      </rPr>
      <t>M</t>
    </r>
    <r>
      <rPr>
        <b/>
        <sz val="26"/>
        <color rgb="FF000000"/>
        <rFont val="Arial"/>
      </rPr>
      <t>esa</t>
    </r>
  </si>
  <si>
    <t>M</t>
  </si>
  <si>
    <t>CAMPEONATO PAULISTA DE CLUBES DE FUTEBOL DE MESA</t>
  </si>
  <si>
    <t>CATEGORIA</t>
  </si>
  <si>
    <t>ANO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</si>
  <si>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</si>
  <si>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</si>
  <si>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</si>
  <si>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</si>
  <si>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</si>
  <si>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</si>
  <si>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</si>
  <si>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</si>
  <si>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</si>
  <si>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</si>
  <si>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1ª RODADA</t>
  </si>
  <si>
    <t>2ª RODADA</t>
  </si>
  <si>
    <t>3ª RODADA</t>
  </si>
  <si>
    <t>4ª RODADA</t>
  </si>
  <si>
    <t>5ª RODADA</t>
  </si>
  <si>
    <t>Mesa</t>
  </si>
  <si>
    <t>Sidney Alves</t>
  </si>
  <si>
    <t>Marcelinho</t>
  </si>
  <si>
    <t>Basílio</t>
  </si>
  <si>
    <t>Russo</t>
  </si>
  <si>
    <t xml:space="preserve">Walnir </t>
  </si>
  <si>
    <t>Kléber</t>
  </si>
  <si>
    <t>Charleaux</t>
  </si>
  <si>
    <t>Mario Novaes</t>
  </si>
  <si>
    <t>EQUIPE I</t>
  </si>
  <si>
    <t>EQUIPE II</t>
  </si>
  <si>
    <t>SÚMULA</t>
  </si>
  <si>
    <t>Nº FPFM:</t>
  </si>
  <si>
    <t>Anoel</t>
  </si>
  <si>
    <t>Nº FPFM</t>
  </si>
  <si>
    <t>DATA</t>
  </si>
  <si>
    <t>Lely</t>
  </si>
  <si>
    <t>Teruel</t>
  </si>
  <si>
    <t>RESULTADO FINAL</t>
  </si>
  <si>
    <t>Corujeira</t>
  </si>
  <si>
    <t>CEPE CLUBE 2004</t>
  </si>
  <si>
    <t>X</t>
  </si>
  <si>
    <t xml:space="preserve">S.C. CORINTHIANS P. </t>
  </si>
  <si>
    <t>Celso</t>
  </si>
  <si>
    <t>R1</t>
  </si>
  <si>
    <t>R2</t>
  </si>
  <si>
    <t>Novaes</t>
  </si>
  <si>
    <t>Henrique</t>
  </si>
  <si>
    <t>R3</t>
  </si>
  <si>
    <t>Pepe 2004</t>
  </si>
  <si>
    <t>Lennon</t>
  </si>
  <si>
    <t>CAPITÃO EQUIPE I</t>
  </si>
  <si>
    <t>CAPITÃO EQUIPE II</t>
  </si>
  <si>
    <t>R4</t>
  </si>
  <si>
    <t xml:space="preserve">Cebola </t>
  </si>
  <si>
    <t>R5</t>
  </si>
  <si>
    <t>REPRESENTANTE FPFM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</si>
  <si>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</si>
  <si>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</si>
  <si>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</si>
  <si>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</si>
  <si>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</si>
  <si>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</si>
  <si>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</si>
  <si>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</si>
  <si>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</si>
  <si>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</si>
  <si>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r>
      <rPr>
        <sz val="20"/>
        <color rgb="FFFF0000"/>
        <rFont val="Arial"/>
      </rPr>
      <t>F</t>
    </r>
    <r>
      <rPr>
        <sz val="20"/>
        <rFont val="Arial"/>
      </rPr>
      <t xml:space="preserve">ederação </t>
    </r>
    <r>
      <rPr>
        <sz val="20"/>
        <color rgb="FFFF0000"/>
        <rFont val="Arial"/>
      </rPr>
      <t>P</t>
    </r>
    <r>
      <rPr>
        <sz val="20"/>
        <rFont val="Arial"/>
      </rPr>
      <t xml:space="preserve">aulista de </t>
    </r>
    <r>
      <rPr>
        <sz val="20"/>
        <color rgb="FFFF0000"/>
        <rFont val="Arial"/>
      </rPr>
      <t>F</t>
    </r>
    <r>
      <rPr>
        <sz val="20"/>
        <rFont val="Arial"/>
      </rPr>
      <t xml:space="preserve">utebol de </t>
    </r>
    <r>
      <rPr>
        <sz val="20"/>
        <color rgb="FFFF0000"/>
        <rFont val="Arial"/>
      </rPr>
      <t>M</t>
    </r>
    <r>
      <rPr>
        <sz val="20"/>
        <rFont val="Arial"/>
      </rPr>
      <t>esa</t>
    </r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</si>
  <si>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</si>
  <si>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</si>
  <si>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</si>
  <si>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</si>
  <si>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</si>
  <si>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</si>
  <si>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</si>
  <si>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PG</t>
  </si>
  <si>
    <t>Vit</t>
  </si>
  <si>
    <t>Emp</t>
  </si>
  <si>
    <t>Der</t>
  </si>
  <si>
    <t>GP</t>
  </si>
  <si>
    <t>GC</t>
  </si>
  <si>
    <t>SG</t>
  </si>
  <si>
    <t>Rank</t>
  </si>
  <si>
    <t>Aproveitamento</t>
  </si>
  <si>
    <t>TOTAL EQUIPE MANDANTE</t>
  </si>
  <si>
    <t>TOTAL EQUIPE VISITANTE</t>
  </si>
  <si>
    <t>Visto Depto Técnico FPFM</t>
  </si>
  <si>
    <t>Ranking do Mes</t>
  </si>
  <si>
    <t xml:space="preserve"> Obs</t>
  </si>
  <si>
    <t>1) Este resumo é preenchido automaticamente com base nos dados digitados na guia súmula.</t>
  </si>
  <si>
    <t>Ou seja, não é necessário o preenchimento desta guia.</t>
  </si>
  <si>
    <t>2) É de responsabilidade da equipe mandante,através de seu capitão,o preenchimento desta súmula, que</t>
  </si>
  <si>
    <t>deverá ser enviada a FPFM, até a 3.a feira seguinte a data do jogo.</t>
  </si>
  <si>
    <t>3) A coluna "FPFM" deve ser preenchida com o nº do botonista, conforme registro da FPFM.</t>
  </si>
  <si>
    <t>4) Na falta deste número não serão computados os pontos no Rank / FPFM obtidos pelo botonista.</t>
  </si>
  <si>
    <t>Resumo consolidado para o site</t>
  </si>
  <si>
    <r>
      <rPr>
        <b/>
        <sz val="26"/>
        <color rgb="FFFF0000"/>
        <rFont val="Arial"/>
      </rPr>
      <t>F</t>
    </r>
    <r>
      <rPr>
        <b/>
        <sz val="26"/>
        <color rgb="FF000000"/>
        <rFont val="Arial"/>
      </rPr>
      <t xml:space="preserve">ederação </t>
    </r>
    <r>
      <rPr>
        <b/>
        <sz val="26"/>
        <color rgb="FFFF0000"/>
        <rFont val="Arial"/>
      </rPr>
      <t>P</t>
    </r>
    <r>
      <rPr>
        <b/>
        <sz val="26"/>
        <color rgb="FF000000"/>
        <rFont val="Arial"/>
      </rPr>
      <t xml:space="preserve">aulista de </t>
    </r>
    <r>
      <rPr>
        <b/>
        <sz val="26"/>
        <color rgb="FFFF0000"/>
        <rFont val="Arial"/>
      </rPr>
      <t>F</t>
    </r>
    <r>
      <rPr>
        <b/>
        <sz val="26"/>
        <color rgb="FF000000"/>
        <rFont val="Arial"/>
      </rPr>
      <t xml:space="preserve">utebol de </t>
    </r>
    <r>
      <rPr>
        <b/>
        <sz val="26"/>
        <color rgb="FFFF0000"/>
        <rFont val="Arial"/>
      </rPr>
      <t>M</t>
    </r>
    <r>
      <rPr>
        <b/>
        <sz val="26"/>
        <color rgb="FF000000"/>
        <rFont val="Arial"/>
      </rPr>
      <t>esa</t>
    </r>
  </si>
  <si>
    <t>DATA: ______/______/________</t>
  </si>
  <si>
    <t>23 de Março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</si>
</sst>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"/>
  </numFmts>
  <fonts count="32">
    <font>
      <sz val="11"/>
      <color rgb="FF000000"/>
      <name val="Calibri"/>
      <scheme val="minor"/>
    </font>
    <font>
      <sz val="10"/>
      <name val="Arial"/>
    </font>
    <font>
      <i/>
      <sz val="8"/>
      <name val="Arial"/>
    </font>
    <font>
      <sz val="11"/>
      <name val="Arial"/>
    </font>
    <font>
      <b/>
      <sz val="26"/>
      <name val="Arial"/>
    </font>
    <font>
      <b/>
      <sz val="10"/>
      <name val="Arial"/>
    </font>
    <font>
      <b/>
      <sz val="14"/>
      <name val="Arial"/>
    </font>
    <font>
      <sz val="11"/>
      <name val="Calibri"/>
    </font>
    <font>
      <b/>
      <i/>
      <u/>
      <sz val="10"/>
      <name val="Arial"/>
    </font>
    <font>
      <sz val="10"/>
      <name val="Calibri"/>
    </font>
    <font>
      <sz val="10"/>
      <name val="Noto Sans Symbols"/>
    </font>
    <font>
      <sz val="18"/>
      <color rgb="FF0000FF"/>
      <name val="Arial"/>
    </font>
    <font>
      <sz val="8"/>
      <name val="Arial"/>
    </font>
    <font>
      <b/>
      <sz val="9"/>
      <name val="Arial"/>
    </font>
    <font>
      <sz val="9"/>
      <name val="Arial"/>
    </font>
    <font>
      <b/>
      <sz val="8"/>
      <name val="Arial"/>
    </font>
    <font>
      <b/>
      <sz val="11"/>
      <name val="Arial"/>
    </font>
    <font>
      <b/>
      <sz val="10"/>
      <color rgb="FF0000FF"/>
      <name val="Arial"/>
    </font>
    <font>
      <sz val="8"/>
      <color rgb="FF0000FF"/>
      <name val="Arial"/>
    </font>
    <font>
      <b/>
      <sz val="8"/>
      <color rgb="FF0000FF"/>
      <name val="Arial"/>
    </font>
    <font>
      <b/>
      <sz val="11"/>
      <color rgb="FF0000FF"/>
      <name val="Arial"/>
    </font>
    <font>
      <sz val="14"/>
      <color rgb="FF0000FF"/>
      <name val="Arial"/>
    </font>
    <font>
      <b/>
      <sz val="14"/>
      <color rgb="FF0000FF"/>
      <name val="Arial"/>
    </font>
    <font>
      <sz val="16"/>
      <name val="Arial"/>
    </font>
    <font>
      <sz val="20"/>
      <name val="Arial"/>
    </font>
    <font>
      <b/>
      <u/>
      <sz val="10"/>
      <name val="Arial"/>
    </font>
    <font>
      <b/>
      <sz val="26"/>
      <color rgb="FFFF0000"/>
      <name val="Arial"/>
    </font>
    <font>
      <b/>
      <sz val="26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u/>
      <sz val="10"/>
      <color rgb="FF0000FF"/>
      <name val="Arial"/>
    </font>
    <font>
      <sz val="20"/>
      <color rgb="FFFF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EAEAEA"/>
        <bgColor rgb="FFEAEAEA"/>
      </patternFill>
    </fill>
    <fill>
      <patternFill patternType="solid">
        <fgColor rgb="FFF8F8F8"/>
        <bgColor rgb="FFF8F8F8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CCECFF"/>
        <bgColor rgb="FFCCECFF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right"/>
    </xf>
    <xf numFmtId="0" fontId="3" fillId="0" borderId="0" xfId="0" applyFont="1"/>
    <xf numFmtId="0" fontId="3" fillId="0" borderId="4" xfId="0" applyFont="1" applyBorder="1"/>
    <xf numFmtId="0" fontId="4" fillId="0" borderId="0" xfId="0" applyFont="1" applyAlignment="1">
      <alignment horizontal="left"/>
    </xf>
    <xf numFmtId="0" fontId="3" fillId="0" borderId="5" xfId="0" applyFont="1" applyBorder="1"/>
    <xf numFmtId="0" fontId="5" fillId="0" borderId="0" xfId="0" applyFont="1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0" fontId="8" fillId="0" borderId="0" xfId="0" applyFont="1"/>
    <xf numFmtId="0" fontId="9" fillId="0" borderId="0" xfId="0" applyFont="1"/>
    <xf numFmtId="0" fontId="9" fillId="0" borderId="4" xfId="0" applyFont="1" applyBorder="1"/>
    <xf numFmtId="0" fontId="10" fillId="0" borderId="0" xfId="0" applyFont="1" applyAlignment="1">
      <alignment horizontal="left"/>
    </xf>
    <xf numFmtId="0" fontId="9" fillId="0" borderId="5" xfId="0" applyFont="1" applyBorder="1"/>
    <xf numFmtId="0" fontId="1" fillId="0" borderId="0" xfId="0" applyFont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2" fillId="0" borderId="1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5" fillId="4" borderId="13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5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right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7" fillId="3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8" fillId="3" borderId="15" xfId="0" applyFont="1" applyFill="1" applyBorder="1" applyAlignment="1">
      <alignment horizontal="left" vertical="top"/>
    </xf>
    <xf numFmtId="0" fontId="12" fillId="0" borderId="8" xfId="0" applyFont="1" applyBorder="1" applyAlignment="1">
      <alignment horizontal="center"/>
    </xf>
    <xf numFmtId="0" fontId="18" fillId="3" borderId="16" xfId="0" applyFont="1" applyFill="1" applyBorder="1" applyAlignment="1">
      <alignment horizontal="right" vertical="top"/>
    </xf>
    <xf numFmtId="0" fontId="12" fillId="0" borderId="13" xfId="0" applyFont="1" applyBorder="1" applyAlignment="1">
      <alignment horizontal="center" vertical="center"/>
    </xf>
    <xf numFmtId="0" fontId="18" fillId="3" borderId="4" xfId="0" applyFont="1" applyFill="1" applyBorder="1" applyAlignment="1">
      <alignment horizontal="left" vertical="top"/>
    </xf>
    <xf numFmtId="0" fontId="18" fillId="3" borderId="5" xfId="0" applyFont="1" applyFill="1" applyBorder="1" applyAlignment="1">
      <alignment horizontal="right" vertical="top"/>
    </xf>
    <xf numFmtId="0" fontId="19" fillId="3" borderId="4" xfId="0" applyFont="1" applyFill="1" applyBorder="1" applyAlignment="1">
      <alignment horizontal="left" vertical="top"/>
    </xf>
    <xf numFmtId="0" fontId="14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3" fontId="14" fillId="0" borderId="0" xfId="0" applyNumberFormat="1" applyFont="1" applyAlignment="1">
      <alignment horizontal="right" vertical="center"/>
    </xf>
    <xf numFmtId="0" fontId="12" fillId="3" borderId="2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3" fontId="1" fillId="0" borderId="0" xfId="0" applyNumberFormat="1" applyFont="1"/>
    <xf numFmtId="0" fontId="2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7" fillId="0" borderId="25" xfId="0" applyFont="1" applyBorder="1" applyAlignment="1">
      <alignment horizontal="right" vertical="center"/>
    </xf>
    <xf numFmtId="0" fontId="5" fillId="0" borderId="25" xfId="0" applyFont="1" applyBorder="1" applyAlignment="1">
      <alignment horizontal="center" vertical="center"/>
    </xf>
    <xf numFmtId="0" fontId="17" fillId="0" borderId="25" xfId="0" applyFont="1" applyBorder="1" applyAlignment="1">
      <alignment horizontal="left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right" vertical="center"/>
    </xf>
    <xf numFmtId="0" fontId="1" fillId="0" borderId="0" xfId="0" quotePrefix="1" applyFont="1" applyAlignment="1">
      <alignment horizontal="right" vertical="center"/>
    </xf>
    <xf numFmtId="0" fontId="17" fillId="0" borderId="13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left" vertical="center"/>
    </xf>
    <xf numFmtId="0" fontId="5" fillId="6" borderId="27" xfId="0" applyFont="1" applyFill="1" applyBorder="1" applyAlignment="1">
      <alignment horizontal="left" vertical="center"/>
    </xf>
    <xf numFmtId="3" fontId="5" fillId="6" borderId="28" xfId="0" applyNumberFormat="1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13" fillId="0" borderId="0" xfId="0" quotePrefix="1" applyNumberFormat="1" applyFont="1" applyAlignment="1">
      <alignment horizontal="left" vertical="center"/>
    </xf>
    <xf numFmtId="3" fontId="13" fillId="0" borderId="0" xfId="0" applyNumberFormat="1" applyFont="1" applyAlignment="1">
      <alignment horizontal="left" vertical="center"/>
    </xf>
    <xf numFmtId="3" fontId="14" fillId="0" borderId="0" xfId="0" quotePrefix="1" applyNumberFormat="1" applyFont="1" applyAlignment="1">
      <alignment horizontal="left" vertical="center"/>
    </xf>
    <xf numFmtId="0" fontId="25" fillId="0" borderId="0" xfId="0" applyFont="1"/>
    <xf numFmtId="0" fontId="17" fillId="0" borderId="14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top"/>
    </xf>
    <xf numFmtId="0" fontId="18" fillId="0" borderId="10" xfId="0" applyFont="1" applyBorder="1" applyAlignment="1">
      <alignment horizontal="right" vertical="top"/>
    </xf>
    <xf numFmtId="0" fontId="12" fillId="0" borderId="8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7" fillId="0" borderId="7" xfId="0" applyFont="1" applyBorder="1"/>
    <xf numFmtId="0" fontId="14" fillId="3" borderId="18" xfId="0" applyFont="1" applyFill="1" applyBorder="1" applyAlignment="1">
      <alignment horizontal="left" vertical="center"/>
    </xf>
    <xf numFmtId="0" fontId="7" fillId="0" borderId="19" xfId="0" applyFont="1" applyBorder="1"/>
    <xf numFmtId="0" fontId="7" fillId="0" borderId="20" xfId="0" applyFont="1" applyBorder="1"/>
    <xf numFmtId="3" fontId="14" fillId="3" borderId="21" xfId="0" applyNumberFormat="1" applyFont="1" applyFill="1" applyBorder="1" applyAlignment="1">
      <alignment horizontal="right" vertical="center"/>
    </xf>
    <xf numFmtId="0" fontId="7" fillId="0" borderId="22" xfId="0" applyFont="1" applyBorder="1"/>
    <xf numFmtId="0" fontId="12" fillId="0" borderId="0" xfId="0" applyFont="1" applyAlignment="1">
      <alignment horizontal="center" vertical="top"/>
    </xf>
    <xf numFmtId="0" fontId="0" fillId="0" borderId="0" xfId="0"/>
    <xf numFmtId="0" fontId="22" fillId="0" borderId="2" xfId="0" applyFont="1" applyBorder="1" applyAlignment="1">
      <alignment horizontal="center" vertical="center"/>
    </xf>
    <xf numFmtId="0" fontId="7" fillId="0" borderId="3" xfId="0" applyFont="1" applyBorder="1"/>
    <xf numFmtId="0" fontId="7" fillId="0" borderId="8" xfId="0" applyFont="1" applyBorder="1"/>
    <xf numFmtId="0" fontId="7" fillId="0" borderId="10" xfId="0" applyFont="1" applyBorder="1"/>
    <xf numFmtId="0" fontId="21" fillId="3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9" xfId="0" applyFont="1" applyBorder="1"/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3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0" fillId="3" borderId="6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4" fontId="17" fillId="0" borderId="24" xfId="0" applyNumberFormat="1" applyFont="1" applyBorder="1" applyAlignment="1">
      <alignment horizontal="center" vertical="center"/>
    </xf>
    <xf numFmtId="0" fontId="7" fillId="0" borderId="25" xfId="0" applyFont="1" applyBorder="1"/>
    <xf numFmtId="0" fontId="7" fillId="0" borderId="26" xfId="0" applyFont="1" applyBorder="1"/>
    <xf numFmtId="0" fontId="1" fillId="0" borderId="0" xfId="0" applyFont="1" applyAlignment="1">
      <alignment horizontal="left" vertical="top" wrapText="1"/>
    </xf>
    <xf numFmtId="0" fontId="1" fillId="5" borderId="24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3" fillId="0" borderId="30" xfId="0" applyFont="1" applyBorder="1" applyAlignment="1">
      <alignment horizontal="center" vertical="center"/>
    </xf>
    <xf numFmtId="0" fontId="7" fillId="0" borderId="30" xfId="0" applyFont="1" applyBorder="1"/>
    <xf numFmtId="0" fontId="21" fillId="0" borderId="1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3" fontId="14" fillId="0" borderId="19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13</xdr:row>
      <xdr:rowOff>76200</xdr:rowOff>
    </xdr:from>
    <xdr:ext cx="3295650" cy="476250"/>
    <xdr:grpSp>
      <xdr:nvGrpSpPr>
        <xdr:cNvPr id="5389" name="Group 4">
          <a:extLst>
            <a:ext uri="{FF2B5EF4-FFF2-40B4-BE49-F238E27FC236}">
              <a16:creationId xmlns:a16="http://schemas.microsoft.com/office/drawing/2014/main" xmlns="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28650" y="2181225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xmlns="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 fLocksWithSheet="0"/>
  </xdr:oneCellAnchor>
  <xdr:oneCellAnchor>
    <xdr:from>
      <xdr:col>4</xdr:col>
      <xdr:colOff>19050</xdr:colOff>
      <xdr:row>21</xdr:row>
      <xdr:rowOff>123825</xdr:rowOff>
    </xdr:from>
    <xdr:ext cx="857250" cy="942975"/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 w="9525" cap="flat" cmpd="sng" algn="ctr">
          <a:solidFill>
            <a:srgbClr val="FF000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2</xdr:col>
      <xdr:colOff>285750</xdr:colOff>
      <xdr:row>21</xdr:row>
      <xdr:rowOff>19050</xdr:rowOff>
    </xdr:from>
    <xdr:ext cx="4781550" cy="95250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2</xdr:row>
      <xdr:rowOff>38100</xdr:rowOff>
    </xdr:from>
    <xdr:ext cx="619125" cy="323850"/>
    <xdr:pic>
      <xdr:nvPicPr>
        <xdr:cNvPr id="3" name="image2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285750</xdr:colOff>
      <xdr:row>29</xdr:row>
      <xdr:rowOff>57150</xdr:rowOff>
    </xdr:from>
    <xdr:ext cx="1552575" cy="981075"/>
    <xdr:pic>
      <xdr:nvPicPr>
        <xdr:cNvPr id="5" name="image3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66675</xdr:rowOff>
    </xdr:from>
    <xdr:ext cx="1095375" cy="409575"/>
    <xdr:pic>
      <xdr:nvPicPr>
        <xdr:cNvPr id="2" name="image4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152400</xdr:colOff>
      <xdr:row>22</xdr:row>
      <xdr:rowOff>114300</xdr:rowOff>
    </xdr:from>
    <xdr:ext cx="1095375" cy="638175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23925" cy="7429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19125" cy="381000"/>
    <xdr:pic>
      <xdr:nvPicPr>
        <xdr:cNvPr id="2" name="image7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238125</xdr:colOff>
      <xdr:row>21</xdr:row>
      <xdr:rowOff>133350</xdr:rowOff>
    </xdr:from>
    <xdr:ext cx="552450" cy="628650"/>
    <xdr:pic>
      <xdr:nvPicPr>
        <xdr:cNvPr id="3" name="image8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showGridLines="0" workbookViewId="0"/>
  </sheetViews>
  <sheetFormatPr defaultColWidth="12.5703125" defaultRowHeight="15" customHeight="1"/>
  <cols>
    <col min="1" max="2" width="2.42578125" customWidth="1"/>
    <col min="3" max="3" width="9.28515625" customWidth="1"/>
    <col min="4" max="16" width="8" customWidth="1"/>
    <col min="17" max="18" width="2.42578125" customWidth="1"/>
  </cols>
  <sheetData>
    <row r="1" spans="1:18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0</v>
      </c>
    </row>
    <row r="2" spans="1:18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 t="s">
        <v>1</v>
      </c>
      <c r="R2" s="1"/>
    </row>
    <row r="3" spans="1:18" ht="12.75" customHeight="1">
      <c r="A3" s="5"/>
      <c r="B3" s="6"/>
      <c r="C3" s="5"/>
      <c r="D3" s="7" t="s">
        <v>2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8"/>
      <c r="R3" s="5"/>
    </row>
    <row r="4" spans="1:18" ht="12.75" customHeight="1">
      <c r="A4" s="5"/>
      <c r="B4" s="6"/>
      <c r="C4" s="5"/>
      <c r="D4" s="9" t="s">
        <v>3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/>
      <c r="R4" s="5"/>
    </row>
    <row r="5" spans="1:18" ht="12.75" customHeight="1">
      <c r="A5" s="1"/>
      <c r="B5" s="1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1"/>
      <c r="R5" s="1"/>
    </row>
    <row r="6" spans="1:18" ht="12.75" customHeight="1">
      <c r="A6" s="1"/>
      <c r="B6" s="10"/>
      <c r="C6" s="99" t="s">
        <v>4</v>
      </c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1"/>
      <c r="R6" s="1"/>
    </row>
    <row r="7" spans="1:18" ht="12.75" customHeight="1">
      <c r="A7" s="1"/>
      <c r="B7" s="1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1"/>
      <c r="R7" s="1"/>
    </row>
    <row r="8" spans="1:18" ht="12.75" customHeight="1">
      <c r="A8" s="1"/>
      <c r="B8" s="10"/>
      <c r="C8" s="12" t="s">
        <v>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1"/>
      <c r="R8" s="1"/>
    </row>
    <row r="9" spans="1:18" ht="12.75" customHeight="1">
      <c r="A9" s="1"/>
      <c r="B9" s="1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1"/>
      <c r="R9" s="1"/>
    </row>
    <row r="10" spans="1:18" ht="12.75" customHeight="1">
      <c r="A10" s="13"/>
      <c r="B10" s="14"/>
      <c r="C10" s="15" t="s">
        <v>6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6"/>
      <c r="R10" s="13"/>
    </row>
    <row r="11" spans="1:18" ht="12.75" customHeight="1">
      <c r="A11" s="13"/>
      <c r="B11" s="14"/>
      <c r="C11" s="15" t="s">
        <v>7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6"/>
      <c r="R11" s="13"/>
    </row>
    <row r="12" spans="1:18" ht="12.75" customHeight="1">
      <c r="A12" s="13"/>
      <c r="B12" s="14"/>
      <c r="C12" s="15" t="s">
        <v>8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6"/>
      <c r="R12" s="13"/>
    </row>
    <row r="13" spans="1:18" ht="12.75" customHeight="1">
      <c r="A13" s="13"/>
      <c r="B13" s="14"/>
      <c r="C13" s="15" t="s">
        <v>9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6"/>
      <c r="R13" s="13"/>
    </row>
    <row r="14" spans="1:18" ht="12.75" customHeight="1">
      <c r="A14" s="1"/>
      <c r="B14" s="10"/>
      <c r="C14" s="1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1"/>
      <c r="R14" s="1"/>
    </row>
    <row r="15" spans="1:18" ht="12.75" customHeight="1">
      <c r="A15" s="1"/>
      <c r="B15" s="10"/>
      <c r="C15" s="1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1"/>
      <c r="R15" s="1"/>
    </row>
    <row r="16" spans="1:18" ht="12.75" customHeight="1">
      <c r="A16" s="1"/>
      <c r="B16" s="10"/>
      <c r="C16" s="1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1"/>
      <c r="R16" s="1"/>
    </row>
    <row r="17" spans="1:18" ht="12.75" customHeight="1">
      <c r="A17" s="1"/>
      <c r="B17" s="10"/>
      <c r="C17" s="17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1"/>
      <c r="R17" s="1"/>
    </row>
    <row r="18" spans="1:18" ht="12.75" customHeight="1">
      <c r="A18" s="1"/>
      <c r="B18" s="1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1"/>
      <c r="R18" s="1"/>
    </row>
    <row r="19" spans="1:18" ht="12.75" customHeight="1">
      <c r="A19" s="1"/>
      <c r="B19" s="1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1"/>
      <c r="R19" s="1"/>
    </row>
    <row r="20" spans="1:18" ht="12.75" customHeight="1">
      <c r="A20" s="1"/>
      <c r="B20" s="10"/>
      <c r="C20" s="17" t="s">
        <v>10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1"/>
      <c r="R20" s="1"/>
    </row>
    <row r="21" spans="1:18" ht="12.75" customHeight="1">
      <c r="A21" s="1"/>
      <c r="B21" s="10"/>
      <c r="C21" s="17" t="s">
        <v>11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1"/>
      <c r="R21" s="1"/>
    </row>
    <row r="22" spans="1:18" ht="12.75" customHeight="1">
      <c r="A22" s="1"/>
      <c r="B22" s="10"/>
      <c r="C22" s="1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1"/>
      <c r="R22" s="1"/>
    </row>
    <row r="23" spans="1:18" ht="12.75" customHeight="1">
      <c r="A23" s="1"/>
      <c r="B23" s="10"/>
      <c r="C23" s="17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1"/>
      <c r="R23" s="1"/>
    </row>
    <row r="24" spans="1:18" ht="12.75" customHeight="1">
      <c r="A24" s="1"/>
      <c r="B24" s="10"/>
      <c r="C24" s="17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1"/>
      <c r="R24" s="1"/>
    </row>
    <row r="25" spans="1:18" ht="12.75" customHeight="1">
      <c r="A25" s="1"/>
      <c r="B25" s="10"/>
      <c r="C25" s="17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1"/>
      <c r="R25" s="1"/>
    </row>
    <row r="26" spans="1:18" ht="12.75" customHeight="1">
      <c r="A26" s="1"/>
      <c r="B26" s="10"/>
      <c r="C26" s="1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1"/>
      <c r="R26" s="1"/>
    </row>
    <row r="27" spans="1:18" ht="12.75" customHeight="1">
      <c r="A27" s="1"/>
      <c r="B27" s="10"/>
      <c r="C27" s="1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1"/>
      <c r="R27" s="1"/>
    </row>
    <row r="28" spans="1:18" ht="12.75" customHeight="1">
      <c r="A28" s="1"/>
      <c r="B28" s="10"/>
      <c r="C28" s="1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1"/>
      <c r="R28" s="1"/>
    </row>
    <row r="29" spans="1:18" ht="12.75" customHeight="1">
      <c r="A29" s="1"/>
      <c r="B29" s="10"/>
      <c r="C29" s="17" t="s">
        <v>12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1"/>
      <c r="R29" s="1"/>
    </row>
    <row r="30" spans="1:18" ht="12.75" customHeight="1">
      <c r="A30" s="1"/>
      <c r="B30" s="10"/>
      <c r="C30" s="1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1"/>
      <c r="R30" s="1"/>
    </row>
    <row r="31" spans="1:18" ht="12.75" customHeight="1">
      <c r="A31" s="1"/>
      <c r="B31" s="10"/>
      <c r="C31" s="1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1"/>
      <c r="R31" s="1"/>
    </row>
    <row r="32" spans="1:18" ht="12.75" customHeight="1">
      <c r="A32" s="1"/>
      <c r="B32" s="10"/>
      <c r="C32" s="17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1"/>
      <c r="R32" s="1"/>
    </row>
    <row r="33" spans="1:18" ht="12.75" customHeight="1">
      <c r="A33" s="1"/>
      <c r="B33" s="10"/>
      <c r="C33" s="1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1"/>
      <c r="R33" s="1"/>
    </row>
    <row r="34" spans="1:18" ht="12.75" customHeight="1">
      <c r="A34" s="1"/>
      <c r="B34" s="10"/>
      <c r="C34" s="1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1"/>
      <c r="R34" s="1"/>
    </row>
    <row r="35" spans="1:18" ht="12.75" customHeight="1">
      <c r="A35" s="1"/>
      <c r="B35" s="10"/>
      <c r="C35" s="1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1"/>
      <c r="R35" s="1"/>
    </row>
    <row r="36" spans="1:18" ht="12.75" customHeight="1">
      <c r="A36" s="1"/>
      <c r="B36" s="10"/>
      <c r="C36" s="1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1"/>
      <c r="R36" s="1"/>
    </row>
    <row r="37" spans="1:18" ht="12.75" customHeight="1">
      <c r="A37" s="1"/>
      <c r="B37" s="10"/>
      <c r="C37" s="17" t="s">
        <v>13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1"/>
      <c r="R37" s="1"/>
    </row>
    <row r="38" spans="1:18" ht="12.75" customHeight="1">
      <c r="A38" s="1"/>
      <c r="B38" s="10"/>
      <c r="C38" s="17" t="s">
        <v>14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1"/>
      <c r="R38" s="1"/>
    </row>
    <row r="39" spans="1:18" ht="12.75" customHeight="1">
      <c r="A39" s="1"/>
      <c r="B39" s="10"/>
      <c r="C39" s="17" t="s">
        <v>15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1"/>
      <c r="R39" s="1"/>
    </row>
    <row r="40" spans="1:18" ht="12.75" customHeight="1">
      <c r="A40" s="1"/>
      <c r="B40" s="10"/>
      <c r="C40" s="1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1"/>
      <c r="R40" s="1"/>
    </row>
    <row r="41" spans="1:18" ht="12.75" customHeight="1">
      <c r="A41" s="1"/>
      <c r="B41" s="10"/>
      <c r="C41" s="15" t="s">
        <v>16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1"/>
      <c r="R41" s="1"/>
    </row>
    <row r="42" spans="1:18" ht="12.75" customHeight="1">
      <c r="A42" s="1"/>
      <c r="B42" s="19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20"/>
      <c r="R42" s="1"/>
    </row>
    <row r="43" spans="1:18" ht="12.75" customHeight="1">
      <c r="A43" s="1" t="s">
        <v>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</sheetData>
  <mergeCells count="1">
    <mergeCell ref="C6:P6"/>
  </mergeCells>
  <printOptions horizontalCentered="1"/>
  <pageMargins left="0.31496062992125984" right="0.31496062992125984" top="0.35433070866141736" bottom="0.3543307086614173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W101"/>
  <sheetViews>
    <sheetView showGridLines="0" tabSelected="1" workbookViewId="0"/>
  </sheetViews>
  <sheetFormatPr defaultColWidth="12.5703125" defaultRowHeight="15" customHeight="1" outlineLevelRow="1" outlineLevelCol="1"/>
  <cols>
    <col min="1" max="1" width="3.42578125" customWidth="1"/>
    <col min="2" max="2" width="2" customWidth="1"/>
    <col min="3" max="4" width="3.42578125" customWidth="1"/>
    <col min="5" max="5" width="2" customWidth="1"/>
    <col min="6" max="7" width="3.42578125" customWidth="1"/>
    <col min="8" max="8" width="2" customWidth="1"/>
    <col min="9" max="10" width="3.42578125" customWidth="1"/>
    <col min="11" max="11" width="2" customWidth="1"/>
    <col min="12" max="13" width="3.42578125" customWidth="1"/>
    <col min="14" max="14" width="2" customWidth="1"/>
    <col min="15" max="16" width="3.42578125" customWidth="1"/>
    <col min="17" max="17" width="2" customWidth="1"/>
    <col min="18" max="19" width="3.42578125" customWidth="1"/>
    <col min="20" max="20" width="2" customWidth="1"/>
    <col min="21" max="22" width="3.42578125" customWidth="1"/>
    <col min="23" max="23" width="2" customWidth="1"/>
    <col min="24" max="25" width="3.42578125" customWidth="1"/>
    <col min="26" max="26" width="2" customWidth="1"/>
    <col min="27" max="28" width="3.42578125" customWidth="1"/>
    <col min="29" max="29" width="2" customWidth="1"/>
    <col min="30" max="31" width="3.42578125" customWidth="1"/>
    <col min="32" max="32" width="2" customWidth="1"/>
    <col min="33" max="34" width="3.42578125" customWidth="1"/>
    <col min="35" max="35" width="2" customWidth="1"/>
    <col min="36" max="37" width="3.42578125" customWidth="1"/>
    <col min="38" max="38" width="2" customWidth="1"/>
    <col min="39" max="40" width="3.42578125" customWidth="1"/>
    <col min="41" max="41" width="2" customWidth="1"/>
    <col min="42" max="43" width="3.42578125" customWidth="1"/>
    <col min="44" max="44" width="2" customWidth="1"/>
    <col min="45" max="45" width="3.42578125" customWidth="1"/>
    <col min="46" max="100" width="4.140625" hidden="1" customWidth="1" outlineLevel="1"/>
    <col min="101" max="101" width="12.5703125" collapsed="1"/>
  </cols>
  <sheetData>
    <row r="1" spans="1:100" ht="14.25" customHeight="1">
      <c r="A1" s="21"/>
      <c r="B1" s="22"/>
      <c r="C1" s="22"/>
      <c r="D1" s="21"/>
      <c r="E1" s="22"/>
      <c r="F1" s="22"/>
      <c r="G1" s="22"/>
      <c r="H1" s="22"/>
      <c r="I1" s="22"/>
      <c r="J1" s="21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1" t="s">
        <v>17</v>
      </c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117" t="s">
        <v>18</v>
      </c>
      <c r="AN1" s="118"/>
      <c r="AO1" s="118"/>
      <c r="AP1" s="23"/>
      <c r="AQ1" s="117">
        <v>2024</v>
      </c>
      <c r="AR1" s="118"/>
      <c r="AS1" s="118"/>
      <c r="AT1" s="24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</row>
    <row r="2" spans="1:100" ht="14.25" customHeight="1">
      <c r="A2" s="26"/>
      <c r="B2" s="27"/>
      <c r="C2" s="27"/>
      <c r="D2" s="26"/>
      <c r="E2" s="27"/>
      <c r="F2" s="27"/>
      <c r="G2" s="27"/>
      <c r="H2" s="27"/>
      <c r="I2" s="27"/>
      <c r="J2" s="26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6" t="s">
        <v>19</v>
      </c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116" t="s">
        <v>20</v>
      </c>
      <c r="AN2" s="107"/>
      <c r="AO2" s="107"/>
      <c r="AP2" s="29"/>
      <c r="AQ2" s="116" t="s">
        <v>21</v>
      </c>
      <c r="AR2" s="107"/>
      <c r="AS2" s="107"/>
      <c r="AT2" s="24"/>
      <c r="AU2" s="119" t="str">
        <f>"Resumo "&amp;E5</f>
        <v>Resumo 1ª RODADA</v>
      </c>
      <c r="AV2" s="107"/>
      <c r="AW2" s="107"/>
      <c r="AX2" s="107"/>
      <c r="AY2" s="107"/>
      <c r="AZ2" s="107"/>
      <c r="BA2" s="107"/>
      <c r="BB2" s="107"/>
      <c r="BC2" s="107"/>
      <c r="BD2" s="107"/>
      <c r="BE2" s="25"/>
      <c r="BF2" s="119" t="str">
        <f>"Resumo "&amp;N5</f>
        <v>Resumo 2ª RODADA</v>
      </c>
      <c r="BG2" s="107"/>
      <c r="BH2" s="107"/>
      <c r="BI2" s="107"/>
      <c r="BJ2" s="107"/>
      <c r="BK2" s="107"/>
      <c r="BL2" s="107"/>
      <c r="BM2" s="107"/>
      <c r="BN2" s="107"/>
      <c r="BO2" s="107"/>
      <c r="BP2" s="25"/>
      <c r="BQ2" s="119" t="str">
        <f>"Resumo "&amp;W5</f>
        <v>Resumo 3ª RODADA</v>
      </c>
      <c r="BR2" s="107"/>
      <c r="BS2" s="107"/>
      <c r="BT2" s="107"/>
      <c r="BU2" s="107"/>
      <c r="BV2" s="107"/>
      <c r="BW2" s="107"/>
      <c r="BX2" s="107"/>
      <c r="BY2" s="107"/>
      <c r="BZ2" s="107"/>
      <c r="CA2" s="25"/>
      <c r="CB2" s="119" t="str">
        <f>"Resumo "&amp;AF5</f>
        <v>Resumo 4ª RODADA</v>
      </c>
      <c r="CC2" s="107"/>
      <c r="CD2" s="107"/>
      <c r="CE2" s="107"/>
      <c r="CF2" s="107"/>
      <c r="CG2" s="107"/>
      <c r="CH2" s="107"/>
      <c r="CI2" s="107"/>
      <c r="CJ2" s="107"/>
      <c r="CK2" s="107"/>
      <c r="CL2" s="25"/>
      <c r="CM2" s="119" t="str">
        <f>"Resumo "&amp;AO5</f>
        <v>Resumo 5ª RODADA</v>
      </c>
      <c r="CN2" s="107"/>
      <c r="CO2" s="107"/>
      <c r="CP2" s="107"/>
      <c r="CQ2" s="107"/>
      <c r="CR2" s="107"/>
      <c r="CS2" s="107"/>
      <c r="CT2" s="107"/>
      <c r="CU2" s="107"/>
      <c r="CV2" s="107"/>
    </row>
    <row r="3" spans="1:100" ht="12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30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4"/>
      <c r="AU3" s="31" t="s">
        <v>22</v>
      </c>
      <c r="AV3" s="31" t="s">
        <v>23</v>
      </c>
      <c r="AW3" s="31" t="s">
        <v>24</v>
      </c>
      <c r="AX3" s="31" t="s">
        <v>25</v>
      </c>
      <c r="AY3" s="31" t="s">
        <v>26</v>
      </c>
      <c r="AZ3" s="32" t="s">
        <v>27</v>
      </c>
      <c r="BA3" s="32" t="s">
        <v>28</v>
      </c>
      <c r="BB3" s="32" t="s">
        <v>29</v>
      </c>
      <c r="BC3" s="32" t="s">
        <v>30</v>
      </c>
      <c r="BD3" s="32" t="s">
        <v>31</v>
      </c>
      <c r="BE3" s="25"/>
      <c r="BF3" s="31" t="s">
        <v>22</v>
      </c>
      <c r="BG3" s="31" t="s">
        <v>23</v>
      </c>
      <c r="BH3" s="31" t="s">
        <v>24</v>
      </c>
      <c r="BI3" s="31" t="s">
        <v>25</v>
      </c>
      <c r="BJ3" s="31" t="s">
        <v>26</v>
      </c>
      <c r="BK3" s="32" t="s">
        <v>27</v>
      </c>
      <c r="BL3" s="32" t="s">
        <v>28</v>
      </c>
      <c r="BM3" s="32" t="s">
        <v>29</v>
      </c>
      <c r="BN3" s="32" t="s">
        <v>30</v>
      </c>
      <c r="BO3" s="32" t="s">
        <v>31</v>
      </c>
      <c r="BP3" s="25"/>
      <c r="BQ3" s="31" t="s">
        <v>22</v>
      </c>
      <c r="BR3" s="31" t="s">
        <v>23</v>
      </c>
      <c r="BS3" s="31" t="s">
        <v>24</v>
      </c>
      <c r="BT3" s="31" t="s">
        <v>25</v>
      </c>
      <c r="BU3" s="31" t="s">
        <v>26</v>
      </c>
      <c r="BV3" s="32" t="s">
        <v>27</v>
      </c>
      <c r="BW3" s="32" t="s">
        <v>28</v>
      </c>
      <c r="BX3" s="32" t="s">
        <v>29</v>
      </c>
      <c r="BY3" s="32" t="s">
        <v>30</v>
      </c>
      <c r="BZ3" s="32" t="s">
        <v>31</v>
      </c>
      <c r="CA3" s="25"/>
      <c r="CB3" s="31" t="s">
        <v>22</v>
      </c>
      <c r="CC3" s="31" t="s">
        <v>23</v>
      </c>
      <c r="CD3" s="31" t="s">
        <v>24</v>
      </c>
      <c r="CE3" s="31" t="s">
        <v>25</v>
      </c>
      <c r="CF3" s="31" t="s">
        <v>26</v>
      </c>
      <c r="CG3" s="32" t="s">
        <v>27</v>
      </c>
      <c r="CH3" s="32" t="s">
        <v>28</v>
      </c>
      <c r="CI3" s="32" t="s">
        <v>29</v>
      </c>
      <c r="CJ3" s="32" t="s">
        <v>30</v>
      </c>
      <c r="CK3" s="32" t="s">
        <v>31</v>
      </c>
      <c r="CL3" s="25"/>
      <c r="CM3" s="31" t="s">
        <v>22</v>
      </c>
      <c r="CN3" s="31" t="s">
        <v>23</v>
      </c>
      <c r="CO3" s="31" t="s">
        <v>24</v>
      </c>
      <c r="CP3" s="31" t="s">
        <v>25</v>
      </c>
      <c r="CQ3" s="31" t="s">
        <v>26</v>
      </c>
      <c r="CR3" s="32" t="s">
        <v>27</v>
      </c>
      <c r="CS3" s="32" t="s">
        <v>28</v>
      </c>
      <c r="CT3" s="32" t="s">
        <v>29</v>
      </c>
      <c r="CU3" s="32" t="s">
        <v>30</v>
      </c>
      <c r="CV3" s="32" t="s">
        <v>31</v>
      </c>
    </row>
    <row r="4" spans="1:100" ht="16.5" customHeight="1">
      <c r="A4" s="33"/>
      <c r="B4" s="34"/>
      <c r="C4" s="34"/>
      <c r="D4" s="34"/>
      <c r="E4" s="34"/>
      <c r="F4" s="34"/>
      <c r="G4" s="122">
        <f>A5</f>
        <v>4</v>
      </c>
      <c r="H4" s="124" t="s">
        <v>0</v>
      </c>
      <c r="I4" s="123">
        <f>C5</f>
        <v>6</v>
      </c>
      <c r="J4" s="33"/>
      <c r="K4" s="34"/>
      <c r="L4" s="34"/>
      <c r="M4" s="34"/>
      <c r="N4" s="34"/>
      <c r="O4" s="34"/>
      <c r="P4" s="122">
        <f>J5+G4</f>
        <v>9</v>
      </c>
      <c r="Q4" s="124" t="s">
        <v>0</v>
      </c>
      <c r="R4" s="123">
        <f>L5+I4</f>
        <v>11</v>
      </c>
      <c r="S4" s="33"/>
      <c r="T4" s="34"/>
      <c r="U4" s="34"/>
      <c r="V4" s="34"/>
      <c r="W4" s="34"/>
      <c r="X4" s="34"/>
      <c r="Y4" s="122">
        <f>S5+P4</f>
        <v>12</v>
      </c>
      <c r="Z4" s="124" t="s">
        <v>0</v>
      </c>
      <c r="AA4" s="123">
        <f>U5+R4</f>
        <v>18</v>
      </c>
      <c r="AB4" s="33"/>
      <c r="AC4" s="34"/>
      <c r="AD4" s="34"/>
      <c r="AE4" s="34"/>
      <c r="AF4" s="34"/>
      <c r="AG4" s="34"/>
      <c r="AH4" s="122">
        <f>AB5+Y4</f>
        <v>15</v>
      </c>
      <c r="AI4" s="124" t="s">
        <v>0</v>
      </c>
      <c r="AJ4" s="123">
        <f>AD5+AA4</f>
        <v>25</v>
      </c>
      <c r="AK4" s="33"/>
      <c r="AL4" s="34"/>
      <c r="AM4" s="34"/>
      <c r="AN4" s="34"/>
      <c r="AO4" s="34"/>
      <c r="AP4" s="34"/>
      <c r="AQ4" s="122">
        <f>AK5+AH4</f>
        <v>17</v>
      </c>
      <c r="AR4" s="124" t="s">
        <v>0</v>
      </c>
      <c r="AS4" s="123">
        <f>AM5+AJ4</f>
        <v>33</v>
      </c>
      <c r="AT4" s="24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</row>
    <row r="5" spans="1:100" ht="12" customHeight="1">
      <c r="A5" s="122">
        <f>AU6+AV6</f>
        <v>4</v>
      </c>
      <c r="B5" s="124" t="s">
        <v>0</v>
      </c>
      <c r="C5" s="123">
        <f>AW6+AV6</f>
        <v>6</v>
      </c>
      <c r="D5" s="35"/>
      <c r="E5" s="28" t="s">
        <v>32</v>
      </c>
      <c r="F5" s="35"/>
      <c r="G5" s="114"/>
      <c r="H5" s="110"/>
      <c r="I5" s="111"/>
      <c r="J5" s="122">
        <f>BF6+BG6</f>
        <v>5</v>
      </c>
      <c r="K5" s="124" t="s">
        <v>0</v>
      </c>
      <c r="L5" s="123">
        <f>BH6+BG6</f>
        <v>5</v>
      </c>
      <c r="M5" s="35"/>
      <c r="N5" s="28" t="s">
        <v>33</v>
      </c>
      <c r="O5" s="35"/>
      <c r="P5" s="114"/>
      <c r="Q5" s="110"/>
      <c r="R5" s="111"/>
      <c r="S5" s="122">
        <f>BQ6+BR6</f>
        <v>3</v>
      </c>
      <c r="T5" s="124" t="s">
        <v>0</v>
      </c>
      <c r="U5" s="123">
        <f>BS6+BR6</f>
        <v>7</v>
      </c>
      <c r="V5" s="35"/>
      <c r="W5" s="28" t="s">
        <v>34</v>
      </c>
      <c r="X5" s="35"/>
      <c r="Y5" s="114"/>
      <c r="Z5" s="110"/>
      <c r="AA5" s="111"/>
      <c r="AB5" s="122">
        <f>CB6+CC6</f>
        <v>3</v>
      </c>
      <c r="AC5" s="124" t="s">
        <v>0</v>
      </c>
      <c r="AD5" s="123">
        <f>CD6+CC6</f>
        <v>7</v>
      </c>
      <c r="AE5" s="35"/>
      <c r="AF5" s="28" t="s">
        <v>35</v>
      </c>
      <c r="AG5" s="35"/>
      <c r="AH5" s="114"/>
      <c r="AI5" s="110"/>
      <c r="AJ5" s="111"/>
      <c r="AK5" s="122">
        <f>CM6+CN6</f>
        <v>2</v>
      </c>
      <c r="AL5" s="124" t="s">
        <v>0</v>
      </c>
      <c r="AM5" s="123">
        <f>CO6+CN6</f>
        <v>8</v>
      </c>
      <c r="AN5" s="35"/>
      <c r="AO5" s="28" t="s">
        <v>36</v>
      </c>
      <c r="AP5" s="35"/>
      <c r="AQ5" s="114"/>
      <c r="AR5" s="110"/>
      <c r="AS5" s="111"/>
      <c r="AT5" s="24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</row>
    <row r="6" spans="1:100" ht="16.5" customHeight="1">
      <c r="A6" s="114"/>
      <c r="B6" s="110"/>
      <c r="C6" s="111"/>
      <c r="D6" s="36"/>
      <c r="E6" s="36"/>
      <c r="F6" s="36"/>
      <c r="G6" s="36"/>
      <c r="H6" s="36"/>
      <c r="I6" s="37"/>
      <c r="J6" s="114"/>
      <c r="K6" s="110"/>
      <c r="L6" s="111"/>
      <c r="M6" s="36"/>
      <c r="N6" s="36"/>
      <c r="O6" s="36"/>
      <c r="P6" s="36"/>
      <c r="Q6" s="36"/>
      <c r="R6" s="37"/>
      <c r="S6" s="114"/>
      <c r="T6" s="110"/>
      <c r="U6" s="111"/>
      <c r="V6" s="36"/>
      <c r="W6" s="36"/>
      <c r="X6" s="36"/>
      <c r="Y6" s="36"/>
      <c r="Z6" s="36"/>
      <c r="AA6" s="37"/>
      <c r="AB6" s="114"/>
      <c r="AC6" s="110"/>
      <c r="AD6" s="111"/>
      <c r="AE6" s="36"/>
      <c r="AF6" s="36"/>
      <c r="AG6" s="36"/>
      <c r="AH6" s="36"/>
      <c r="AI6" s="36"/>
      <c r="AJ6" s="37"/>
      <c r="AK6" s="114"/>
      <c r="AL6" s="110"/>
      <c r="AM6" s="111"/>
      <c r="AN6" s="36"/>
      <c r="AO6" s="36"/>
      <c r="AP6" s="36"/>
      <c r="AQ6" s="36"/>
      <c r="AR6" s="36"/>
      <c r="AS6" s="37"/>
      <c r="AT6" s="24"/>
      <c r="AU6" s="38">
        <f>SUM(AU7:AU22)*2</f>
        <v>2</v>
      </c>
      <c r="AV6" s="38">
        <f>SUM(AV7:AV22)*1</f>
        <v>2</v>
      </c>
      <c r="AW6" s="38">
        <f>SUM(AW7:AW22)*2</f>
        <v>4</v>
      </c>
      <c r="AX6" s="38">
        <f t="shared" ref="AX6:AY6" si="0">SUM(AX7:AX22)</f>
        <v>16</v>
      </c>
      <c r="AY6" s="38">
        <f t="shared" si="0"/>
        <v>18</v>
      </c>
      <c r="AZ6" s="38"/>
      <c r="BA6" s="38"/>
      <c r="BB6" s="38"/>
      <c r="BC6" s="38"/>
      <c r="BD6" s="38"/>
      <c r="BE6" s="25"/>
      <c r="BF6" s="38">
        <f>SUM(BF7:BF22)*2</f>
        <v>4</v>
      </c>
      <c r="BG6" s="38">
        <f>SUM(BG7:BG22)*1</f>
        <v>1</v>
      </c>
      <c r="BH6" s="38">
        <f>SUM(BH7:BH22)*2</f>
        <v>4</v>
      </c>
      <c r="BI6" s="38">
        <f t="shared" ref="BI6:BJ6" si="1">SUM(BI7:BI22)</f>
        <v>14</v>
      </c>
      <c r="BJ6" s="38">
        <f t="shared" si="1"/>
        <v>16</v>
      </c>
      <c r="BK6" s="38"/>
      <c r="BL6" s="38"/>
      <c r="BM6" s="38"/>
      <c r="BN6" s="38"/>
      <c r="BO6" s="38"/>
      <c r="BP6" s="25"/>
      <c r="BQ6" s="38">
        <f>SUM(BQ7:BQ22)*2</f>
        <v>2</v>
      </c>
      <c r="BR6" s="38">
        <f>SUM(BR7:BR22)*1</f>
        <v>1</v>
      </c>
      <c r="BS6" s="38">
        <f>SUM(BS7:BS22)*2</f>
        <v>6</v>
      </c>
      <c r="BT6" s="38">
        <f t="shared" ref="BT6:BU6" si="2">SUM(BT7:BT22)</f>
        <v>13</v>
      </c>
      <c r="BU6" s="38">
        <f t="shared" si="2"/>
        <v>25</v>
      </c>
      <c r="BV6" s="38"/>
      <c r="BW6" s="38"/>
      <c r="BX6" s="38"/>
      <c r="BY6" s="38"/>
      <c r="BZ6" s="38"/>
      <c r="CA6" s="25"/>
      <c r="CB6" s="38">
        <f>SUM(CB7:CB22)*2</f>
        <v>2</v>
      </c>
      <c r="CC6" s="38">
        <f>SUM(CC7:CC22)*1</f>
        <v>1</v>
      </c>
      <c r="CD6" s="38">
        <f>SUM(CD7:CD22)*2</f>
        <v>6</v>
      </c>
      <c r="CE6" s="38">
        <f t="shared" ref="CE6:CF6" si="3">SUM(CE7:CE22)</f>
        <v>15</v>
      </c>
      <c r="CF6" s="38">
        <f t="shared" si="3"/>
        <v>19</v>
      </c>
      <c r="CG6" s="38"/>
      <c r="CH6" s="38"/>
      <c r="CI6" s="38"/>
      <c r="CJ6" s="38"/>
      <c r="CK6" s="38"/>
      <c r="CL6" s="25"/>
      <c r="CM6" s="38">
        <f>SUM(CM7:CM22)*2</f>
        <v>0</v>
      </c>
      <c r="CN6" s="38">
        <f>SUM(CN7:CN22)*1</f>
        <v>2</v>
      </c>
      <c r="CO6" s="38">
        <f>SUM(CO7:CO22)*2</f>
        <v>6</v>
      </c>
      <c r="CP6" s="38">
        <f t="shared" ref="CP6:CQ6" si="4">SUM(CP7:CP22)</f>
        <v>19</v>
      </c>
      <c r="CQ6" s="38">
        <f t="shared" si="4"/>
        <v>24</v>
      </c>
      <c r="CR6" s="38"/>
      <c r="CS6" s="38"/>
      <c r="CT6" s="38"/>
      <c r="CU6" s="38"/>
      <c r="CV6" s="38"/>
    </row>
    <row r="7" spans="1:100" ht="16.5" customHeight="1">
      <c r="A7" s="39">
        <v>1</v>
      </c>
      <c r="B7" s="24" t="s">
        <v>0</v>
      </c>
      <c r="C7" s="40">
        <f>C11+1</f>
        <v>5</v>
      </c>
      <c r="D7" s="41"/>
      <c r="E7" s="41"/>
      <c r="F7" s="41"/>
      <c r="G7" s="41"/>
      <c r="H7" s="42" t="s">
        <v>37</v>
      </c>
      <c r="I7" s="43">
        <v>1</v>
      </c>
      <c r="J7" s="39">
        <f>A7</f>
        <v>1</v>
      </c>
      <c r="K7" s="24" t="s">
        <v>0</v>
      </c>
      <c r="L7" s="40">
        <f>C20</f>
        <v>1</v>
      </c>
      <c r="M7" s="41"/>
      <c r="N7" s="41"/>
      <c r="O7" s="41"/>
      <c r="P7" s="41"/>
      <c r="Q7" s="42" t="s">
        <v>37</v>
      </c>
      <c r="R7" s="43">
        <v>2</v>
      </c>
      <c r="S7" s="39">
        <f>J7</f>
        <v>1</v>
      </c>
      <c r="T7" s="24" t="s">
        <v>0</v>
      </c>
      <c r="U7" s="40">
        <f>L20</f>
        <v>2</v>
      </c>
      <c r="V7" s="41"/>
      <c r="W7" s="41"/>
      <c r="X7" s="41"/>
      <c r="Y7" s="41"/>
      <c r="Z7" s="42" t="s">
        <v>37</v>
      </c>
      <c r="AA7" s="43">
        <v>3</v>
      </c>
      <c r="AB7" s="39">
        <f>S7</f>
        <v>1</v>
      </c>
      <c r="AC7" s="24" t="s">
        <v>0</v>
      </c>
      <c r="AD7" s="40">
        <f>U20</f>
        <v>3</v>
      </c>
      <c r="AE7" s="41"/>
      <c r="AF7" s="41"/>
      <c r="AG7" s="41"/>
      <c r="AH7" s="41"/>
      <c r="AI7" s="42" t="s">
        <v>37</v>
      </c>
      <c r="AJ7" s="43">
        <v>4</v>
      </c>
      <c r="AK7" s="39">
        <f>AB7</f>
        <v>1</v>
      </c>
      <c r="AL7" s="24" t="s">
        <v>0</v>
      </c>
      <c r="AM7" s="40">
        <f>AD20</f>
        <v>4</v>
      </c>
      <c r="AN7" s="41"/>
      <c r="AO7" s="41"/>
      <c r="AP7" s="41"/>
      <c r="AQ7" s="41"/>
      <c r="AR7" s="42" t="s">
        <v>37</v>
      </c>
      <c r="AS7" s="43">
        <v>5</v>
      </c>
      <c r="AT7" s="24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</row>
    <row r="8" spans="1:100" ht="21" customHeight="1">
      <c r="A8" s="44"/>
      <c r="B8" s="24"/>
      <c r="C8" s="24"/>
      <c r="D8" s="45">
        <v>3</v>
      </c>
      <c r="E8" s="46" t="s">
        <v>0</v>
      </c>
      <c r="F8" s="45">
        <v>4</v>
      </c>
      <c r="G8" s="24"/>
      <c r="H8" s="24"/>
      <c r="I8" s="47"/>
      <c r="J8" s="44"/>
      <c r="K8" s="24"/>
      <c r="L8" s="24"/>
      <c r="M8" s="45">
        <v>2</v>
      </c>
      <c r="N8" s="46" t="s">
        <v>0</v>
      </c>
      <c r="O8" s="45">
        <v>6</v>
      </c>
      <c r="P8" s="24"/>
      <c r="Q8" s="24"/>
      <c r="R8" s="47"/>
      <c r="S8" s="44"/>
      <c r="T8" s="24"/>
      <c r="U8" s="24"/>
      <c r="V8" s="45">
        <v>0</v>
      </c>
      <c r="W8" s="46" t="s">
        <v>0</v>
      </c>
      <c r="X8" s="45">
        <v>6</v>
      </c>
      <c r="Y8" s="24"/>
      <c r="Z8" s="24"/>
      <c r="AA8" s="47"/>
      <c r="AB8" s="44"/>
      <c r="AC8" s="24"/>
      <c r="AD8" s="24"/>
      <c r="AE8" s="45">
        <v>2</v>
      </c>
      <c r="AF8" s="46" t="s">
        <v>0</v>
      </c>
      <c r="AG8" s="45">
        <v>5</v>
      </c>
      <c r="AH8" s="24"/>
      <c r="AI8" s="24"/>
      <c r="AJ8" s="47"/>
      <c r="AK8" s="44"/>
      <c r="AL8" s="24"/>
      <c r="AM8" s="24"/>
      <c r="AN8" s="45">
        <v>3</v>
      </c>
      <c r="AO8" s="46" t="s">
        <v>0</v>
      </c>
      <c r="AP8" s="45">
        <v>4</v>
      </c>
      <c r="AQ8" s="24"/>
      <c r="AR8" s="24"/>
      <c r="AS8" s="47"/>
      <c r="AT8" s="24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</row>
    <row r="9" spans="1:100" ht="16.5" customHeight="1">
      <c r="A9" s="48" t="str">
        <f>VLOOKUP(A7,$A$24:$H$43,2,0)</f>
        <v>Marcelinho</v>
      </c>
      <c r="B9" s="49"/>
      <c r="C9" s="49"/>
      <c r="D9" s="49"/>
      <c r="E9" s="49"/>
      <c r="F9" s="49"/>
      <c r="G9" s="49"/>
      <c r="H9" s="49"/>
      <c r="I9" s="50" t="str">
        <f>VLOOKUP(C7,$M$24:$T$43,2,0)</f>
        <v>Celso</v>
      </c>
      <c r="J9" s="48" t="s">
        <v>39</v>
      </c>
      <c r="K9" s="49"/>
      <c r="L9" s="49"/>
      <c r="M9" s="49"/>
      <c r="N9" s="49"/>
      <c r="O9" s="49"/>
      <c r="P9" s="49"/>
      <c r="Q9" s="49"/>
      <c r="R9" s="50" t="str">
        <f>I22</f>
        <v>Anoel</v>
      </c>
      <c r="S9" s="48" t="s">
        <v>38</v>
      </c>
      <c r="T9" s="49"/>
      <c r="U9" s="49"/>
      <c r="V9" s="49"/>
      <c r="W9" s="49"/>
      <c r="X9" s="49"/>
      <c r="Y9" s="49"/>
      <c r="Z9" s="49"/>
      <c r="AA9" s="50" t="str">
        <f>R22</f>
        <v>Lely</v>
      </c>
      <c r="AB9" s="48" t="s">
        <v>39</v>
      </c>
      <c r="AC9" s="49"/>
      <c r="AD9" s="49"/>
      <c r="AE9" s="49"/>
      <c r="AF9" s="49"/>
      <c r="AG9" s="49"/>
      <c r="AH9" s="49"/>
      <c r="AI9" s="49"/>
      <c r="AJ9" s="50" t="str">
        <f>AA22</f>
        <v>Teruel</v>
      </c>
      <c r="AK9" s="48" t="str">
        <f>AB9</f>
        <v>Marcelinho</v>
      </c>
      <c r="AL9" s="49"/>
      <c r="AM9" s="49"/>
      <c r="AN9" s="49"/>
      <c r="AO9" s="49"/>
      <c r="AP9" s="49"/>
      <c r="AQ9" s="49"/>
      <c r="AR9" s="49"/>
      <c r="AS9" s="50" t="str">
        <f>AJ22</f>
        <v>Kléber</v>
      </c>
      <c r="AT9" s="24"/>
      <c r="AU9" s="51">
        <f>IF(OR(D8="",F8=""),"",IF(D8&gt;F8,1,0))</f>
        <v>0</v>
      </c>
      <c r="AV9" s="51">
        <f>IF(OR(D8="",F8=""),"",IF(D8=F8,1,0))</f>
        <v>0</v>
      </c>
      <c r="AW9" s="51">
        <f>IF(OR(D8="",F8=""),"",IF(D8&lt;F8,1,0))</f>
        <v>1</v>
      </c>
      <c r="AX9" s="51">
        <f>IF(OR(D8="",F8=""),"",D8)</f>
        <v>3</v>
      </c>
      <c r="AY9" s="51">
        <f>IF(OR(D8="",F8=""),"",F8)</f>
        <v>4</v>
      </c>
      <c r="AZ9" s="51">
        <f>AW9</f>
        <v>1</v>
      </c>
      <c r="BA9" s="51">
        <f>AV9</f>
        <v>0</v>
      </c>
      <c r="BB9" s="51">
        <f>AU9</f>
        <v>0</v>
      </c>
      <c r="BC9" s="51">
        <f>AY9</f>
        <v>4</v>
      </c>
      <c r="BD9" s="51">
        <f>AX9</f>
        <v>3</v>
      </c>
      <c r="BE9" s="25"/>
      <c r="BF9" s="51">
        <f>IF(OR(M8="",O8=""),"",IF(M8&gt;O8,1,0))</f>
        <v>0</v>
      </c>
      <c r="BG9" s="51">
        <f>IF(OR(M8="",O8=""),"",IF(M8=O8,1,0))</f>
        <v>0</v>
      </c>
      <c r="BH9" s="51">
        <f>IF(OR(M8="",O8=""),"",IF(M8&lt;O8,1,0))</f>
        <v>1</v>
      </c>
      <c r="BI9" s="51">
        <f>IF(OR(M8="",O8=""),"",M8)</f>
        <v>2</v>
      </c>
      <c r="BJ9" s="51">
        <f>IF(OR(M8="",O8=""),"",O8)</f>
        <v>6</v>
      </c>
      <c r="BK9" s="51">
        <f>BH9</f>
        <v>1</v>
      </c>
      <c r="BL9" s="51">
        <f>BG9</f>
        <v>0</v>
      </c>
      <c r="BM9" s="51">
        <f>BF9</f>
        <v>0</v>
      </c>
      <c r="BN9" s="51">
        <f>BJ9</f>
        <v>6</v>
      </c>
      <c r="BO9" s="51">
        <f>BI9</f>
        <v>2</v>
      </c>
      <c r="BP9" s="25"/>
      <c r="BQ9" s="51">
        <f>IF(OR(V8="",X8=""),"",IF(V8&gt;X8,1,0))</f>
        <v>0</v>
      </c>
      <c r="BR9" s="51">
        <f>IF(OR(V8="",X8=""),"",IF(V8=X8,1,0))</f>
        <v>0</v>
      </c>
      <c r="BS9" s="51">
        <f>IF(OR(V8="",X8=""),"",IF(V8&lt;X8,1,0))</f>
        <v>1</v>
      </c>
      <c r="BT9" s="51">
        <f>IF(OR(V8="",X8=""),"",V8)</f>
        <v>0</v>
      </c>
      <c r="BU9" s="51">
        <f>IF(OR(V8="",X8=""),"",X8)</f>
        <v>6</v>
      </c>
      <c r="BV9" s="51">
        <f>BS9</f>
        <v>1</v>
      </c>
      <c r="BW9" s="51">
        <f>BR9</f>
        <v>0</v>
      </c>
      <c r="BX9" s="51">
        <f>BQ9</f>
        <v>0</v>
      </c>
      <c r="BY9" s="51">
        <f>BU9</f>
        <v>6</v>
      </c>
      <c r="BZ9" s="51">
        <f>BT9</f>
        <v>0</v>
      </c>
      <c r="CA9" s="25"/>
      <c r="CB9" s="51">
        <f>IF(OR(AE8="",AG8=""),"",IF(AE8&gt;AG8,1,0))</f>
        <v>0</v>
      </c>
      <c r="CC9" s="51">
        <f>IF(OR(AE8="",AG8=""),"",IF(AE8=AG8,1,0))</f>
        <v>0</v>
      </c>
      <c r="CD9" s="51">
        <f>IF(OR(AE8="",AG8=""),"",IF(AE8&lt;AG8,1,0))</f>
        <v>1</v>
      </c>
      <c r="CE9" s="51">
        <f>IF(OR(AE8="",AG8=""),"",AE8)</f>
        <v>2</v>
      </c>
      <c r="CF9" s="51">
        <f>IF(OR(AE8="",AG8=""),"",AG8)</f>
        <v>5</v>
      </c>
      <c r="CG9" s="51">
        <f>CD9</f>
        <v>1</v>
      </c>
      <c r="CH9" s="51">
        <f>CC9</f>
        <v>0</v>
      </c>
      <c r="CI9" s="51">
        <f>CB9</f>
        <v>0</v>
      </c>
      <c r="CJ9" s="51">
        <f>CF9</f>
        <v>5</v>
      </c>
      <c r="CK9" s="51">
        <f>CE9</f>
        <v>2</v>
      </c>
      <c r="CL9" s="25"/>
      <c r="CM9" s="51">
        <f>IF(OR(AN8="",AP8=""),"",IF(AN8&gt;AP8,1,0))</f>
        <v>0</v>
      </c>
      <c r="CN9" s="51">
        <f>IF(OR(AN8="",AP8=""),"",IF(AN8=AP8,1,0))</f>
        <v>0</v>
      </c>
      <c r="CO9" s="51">
        <f>IF(OR(AN8="",AP8=""),"",IF(AN8&lt;AP8,1,0))</f>
        <v>1</v>
      </c>
      <c r="CP9" s="51">
        <f>IF(OR(AN8="",AP8=""),"",AN8)</f>
        <v>3</v>
      </c>
      <c r="CQ9" s="51">
        <f>IF(OR(AN8="",AP8=""),"",AP8)</f>
        <v>4</v>
      </c>
      <c r="CR9" s="51">
        <f>CO9</f>
        <v>1</v>
      </c>
      <c r="CS9" s="51">
        <f>CN9</f>
        <v>0</v>
      </c>
      <c r="CT9" s="51">
        <f>CM9</f>
        <v>0</v>
      </c>
      <c r="CU9" s="51">
        <f>CQ9</f>
        <v>4</v>
      </c>
      <c r="CV9" s="51">
        <f>CP9</f>
        <v>3</v>
      </c>
    </row>
    <row r="10" spans="1:100" ht="16.5" customHeight="1">
      <c r="A10" s="52"/>
      <c r="B10" s="24"/>
      <c r="C10" s="24"/>
      <c r="D10" s="24"/>
      <c r="E10" s="24"/>
      <c r="F10" s="24"/>
      <c r="G10" s="24"/>
      <c r="H10" s="24"/>
      <c r="I10" s="53"/>
      <c r="J10" s="54"/>
      <c r="K10" s="24"/>
      <c r="L10" s="24"/>
      <c r="M10" s="24"/>
      <c r="N10" s="24"/>
      <c r="O10" s="24"/>
      <c r="P10" s="24"/>
      <c r="Q10" s="24"/>
      <c r="R10" s="53"/>
      <c r="S10" s="52"/>
      <c r="T10" s="24"/>
      <c r="U10" s="24"/>
      <c r="V10" s="24"/>
      <c r="W10" s="24"/>
      <c r="X10" s="24"/>
      <c r="Y10" s="24"/>
      <c r="Z10" s="24"/>
      <c r="AA10" s="53"/>
      <c r="AB10" s="52"/>
      <c r="AC10" s="24"/>
      <c r="AD10" s="24"/>
      <c r="AE10" s="24"/>
      <c r="AF10" s="24"/>
      <c r="AG10" s="24"/>
      <c r="AH10" s="24"/>
      <c r="AI10" s="24"/>
      <c r="AJ10" s="53"/>
      <c r="AK10" s="52"/>
      <c r="AL10" s="24"/>
      <c r="AM10" s="24"/>
      <c r="AN10" s="24"/>
      <c r="AO10" s="24"/>
      <c r="AP10" s="24"/>
      <c r="AQ10" s="24"/>
      <c r="AR10" s="24"/>
      <c r="AS10" s="53"/>
      <c r="AT10" s="24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</row>
    <row r="11" spans="1:100" ht="16.5" customHeight="1">
      <c r="A11" s="39">
        <f>A7+1</f>
        <v>2</v>
      </c>
      <c r="B11" s="24" t="s">
        <v>0</v>
      </c>
      <c r="C11" s="40">
        <f>C14+1</f>
        <v>4</v>
      </c>
      <c r="D11" s="41"/>
      <c r="E11" s="41"/>
      <c r="F11" s="41"/>
      <c r="G11" s="41"/>
      <c r="H11" s="42" t="s">
        <v>37</v>
      </c>
      <c r="I11" s="43">
        <v>2</v>
      </c>
      <c r="J11" s="39">
        <f>A11</f>
        <v>2</v>
      </c>
      <c r="K11" s="24" t="s">
        <v>0</v>
      </c>
      <c r="L11" s="40">
        <f>C7</f>
        <v>5</v>
      </c>
      <c r="M11" s="41"/>
      <c r="N11" s="41"/>
      <c r="O11" s="41"/>
      <c r="P11" s="41"/>
      <c r="Q11" s="42" t="s">
        <v>37</v>
      </c>
      <c r="R11" s="43">
        <v>3</v>
      </c>
      <c r="S11" s="39">
        <f>J11</f>
        <v>2</v>
      </c>
      <c r="T11" s="24" t="s">
        <v>0</v>
      </c>
      <c r="U11" s="40">
        <f>L7</f>
        <v>1</v>
      </c>
      <c r="V11" s="41"/>
      <c r="W11" s="41"/>
      <c r="X11" s="41"/>
      <c r="Y11" s="41"/>
      <c r="Z11" s="42" t="s">
        <v>37</v>
      </c>
      <c r="AA11" s="43">
        <v>4</v>
      </c>
      <c r="AB11" s="39">
        <f>S11</f>
        <v>2</v>
      </c>
      <c r="AC11" s="24" t="s">
        <v>0</v>
      </c>
      <c r="AD11" s="40">
        <f>U7</f>
        <v>2</v>
      </c>
      <c r="AE11" s="41"/>
      <c r="AF11" s="41"/>
      <c r="AG11" s="41"/>
      <c r="AH11" s="41"/>
      <c r="AI11" s="42" t="s">
        <v>37</v>
      </c>
      <c r="AJ11" s="43">
        <v>5</v>
      </c>
      <c r="AK11" s="39">
        <f>AB11</f>
        <v>2</v>
      </c>
      <c r="AL11" s="24" t="s">
        <v>0</v>
      </c>
      <c r="AM11" s="40">
        <f>AD7</f>
        <v>3</v>
      </c>
      <c r="AN11" s="41"/>
      <c r="AO11" s="41"/>
      <c r="AP11" s="41"/>
      <c r="AQ11" s="41"/>
      <c r="AR11" s="42" t="s">
        <v>37</v>
      </c>
      <c r="AS11" s="43">
        <v>1</v>
      </c>
      <c r="AT11" s="24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</row>
    <row r="12" spans="1:100" ht="21" customHeight="1">
      <c r="A12" s="44"/>
      <c r="B12" s="24"/>
      <c r="C12" s="24"/>
      <c r="D12" s="45">
        <v>3</v>
      </c>
      <c r="E12" s="46" t="s">
        <v>0</v>
      </c>
      <c r="F12" s="45">
        <v>2</v>
      </c>
      <c r="G12" s="24"/>
      <c r="H12" s="24"/>
      <c r="I12" s="47"/>
      <c r="J12" s="44"/>
      <c r="K12" s="24"/>
      <c r="L12" s="24"/>
      <c r="M12" s="45">
        <v>3</v>
      </c>
      <c r="N12" s="46" t="s">
        <v>0</v>
      </c>
      <c r="O12" s="45">
        <v>2</v>
      </c>
      <c r="P12" s="24"/>
      <c r="Q12" s="24"/>
      <c r="R12" s="47"/>
      <c r="S12" s="44"/>
      <c r="T12" s="24"/>
      <c r="U12" s="24"/>
      <c r="V12" s="45">
        <v>5</v>
      </c>
      <c r="W12" s="46" t="s">
        <v>0</v>
      </c>
      <c r="X12" s="45">
        <v>5</v>
      </c>
      <c r="Y12" s="24"/>
      <c r="Z12" s="24"/>
      <c r="AA12" s="47"/>
      <c r="AB12" s="44"/>
      <c r="AC12" s="24"/>
      <c r="AD12" s="24"/>
      <c r="AE12" s="45">
        <v>3</v>
      </c>
      <c r="AF12" s="46" t="s">
        <v>0</v>
      </c>
      <c r="AG12" s="45">
        <v>2</v>
      </c>
      <c r="AH12" s="24"/>
      <c r="AI12" s="24"/>
      <c r="AJ12" s="47"/>
      <c r="AK12" s="44"/>
      <c r="AL12" s="24"/>
      <c r="AM12" s="24"/>
      <c r="AN12" s="45">
        <v>4</v>
      </c>
      <c r="AO12" s="46" t="s">
        <v>0</v>
      </c>
      <c r="AP12" s="45">
        <v>6</v>
      </c>
      <c r="AQ12" s="24"/>
      <c r="AR12" s="24"/>
      <c r="AS12" s="47"/>
      <c r="AT12" s="24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</row>
    <row r="13" spans="1:100" ht="16.5" customHeight="1">
      <c r="A13" s="48" t="str">
        <f>VLOOKUP(A11,$A$24:$H$43,2,0)</f>
        <v>Basílio</v>
      </c>
      <c r="B13" s="49"/>
      <c r="C13" s="49"/>
      <c r="D13" s="49"/>
      <c r="E13" s="49"/>
      <c r="F13" s="49"/>
      <c r="G13" s="49"/>
      <c r="H13" s="49"/>
      <c r="I13" s="50" t="str">
        <f>VLOOKUP(C11,$M$24:$T$43,2,0)</f>
        <v>Corujeira</v>
      </c>
      <c r="J13" s="48" t="s">
        <v>40</v>
      </c>
      <c r="K13" s="49"/>
      <c r="L13" s="49"/>
      <c r="M13" s="49"/>
      <c r="N13" s="49"/>
      <c r="O13" s="49"/>
      <c r="P13" s="49"/>
      <c r="Q13" s="49"/>
      <c r="R13" s="50" t="str">
        <f>I9</f>
        <v>Celso</v>
      </c>
      <c r="S13" s="48" t="s">
        <v>40</v>
      </c>
      <c r="T13" s="49"/>
      <c r="U13" s="49"/>
      <c r="V13" s="49"/>
      <c r="W13" s="49"/>
      <c r="X13" s="49"/>
      <c r="Y13" s="49"/>
      <c r="Z13" s="49"/>
      <c r="AA13" s="50" t="str">
        <f>R9</f>
        <v>Anoel</v>
      </c>
      <c r="AB13" s="48" t="str">
        <f t="shared" ref="AB13:AB14" si="5">S13</f>
        <v>Basílio</v>
      </c>
      <c r="AC13" s="49"/>
      <c r="AD13" s="49"/>
      <c r="AE13" s="49"/>
      <c r="AF13" s="49"/>
      <c r="AG13" s="49"/>
      <c r="AH13" s="49"/>
      <c r="AI13" s="49"/>
      <c r="AJ13" s="50" t="str">
        <f>AA9</f>
        <v>Lely</v>
      </c>
      <c r="AK13" s="48" t="str">
        <f t="shared" ref="AK13:AK14" si="6">AB13</f>
        <v>Basílio</v>
      </c>
      <c r="AL13" s="49"/>
      <c r="AM13" s="49"/>
      <c r="AN13" s="49"/>
      <c r="AO13" s="49"/>
      <c r="AP13" s="49"/>
      <c r="AQ13" s="49"/>
      <c r="AR13" s="49"/>
      <c r="AS13" s="50" t="str">
        <f>AJ9</f>
        <v>Teruel</v>
      </c>
      <c r="AT13" s="24"/>
      <c r="AU13" s="51">
        <f>IF(OR(D12="",F12=""),"",IF(D12&gt;F12,1,0))</f>
        <v>1</v>
      </c>
      <c r="AV13" s="51">
        <f>IF(OR(D12="",F12=""),"",IF(D12=F12,1,0))</f>
        <v>0</v>
      </c>
      <c r="AW13" s="51">
        <f>IF(OR(D12="",F12=""),"",IF(D12&lt;F12,1,0))</f>
        <v>0</v>
      </c>
      <c r="AX13" s="51">
        <f>IF(OR(D12="",F12=""),"",D12)</f>
        <v>3</v>
      </c>
      <c r="AY13" s="51">
        <f>IF(OR(D12="",F12=""),"",F12)</f>
        <v>2</v>
      </c>
      <c r="AZ13" s="51">
        <f>AW13</f>
        <v>0</v>
      </c>
      <c r="BA13" s="51">
        <f>AV13</f>
        <v>0</v>
      </c>
      <c r="BB13" s="51">
        <f>AU13</f>
        <v>1</v>
      </c>
      <c r="BC13" s="51">
        <f>AY13</f>
        <v>2</v>
      </c>
      <c r="BD13" s="51">
        <f>AX13</f>
        <v>3</v>
      </c>
      <c r="BE13" s="25"/>
      <c r="BF13" s="51">
        <f>IF(OR(M12="",O12=""),"",IF(M12&gt;O12,1,0))</f>
        <v>1</v>
      </c>
      <c r="BG13" s="51">
        <f>IF(OR(M12="",O12=""),"",IF(M12=O12,1,0))</f>
        <v>0</v>
      </c>
      <c r="BH13" s="51">
        <f>IF(OR(M12="",O12=""),"",IF(M12&lt;O12,1,0))</f>
        <v>0</v>
      </c>
      <c r="BI13" s="51">
        <f>IF(OR(M12="",O12=""),"",M12)</f>
        <v>3</v>
      </c>
      <c r="BJ13" s="51">
        <f>IF(OR(M12="",O12=""),"",O12)</f>
        <v>2</v>
      </c>
      <c r="BK13" s="51">
        <f>BH13</f>
        <v>0</v>
      </c>
      <c r="BL13" s="51">
        <f>BG13</f>
        <v>0</v>
      </c>
      <c r="BM13" s="51">
        <f>BF13</f>
        <v>1</v>
      </c>
      <c r="BN13" s="51">
        <f>BJ13</f>
        <v>2</v>
      </c>
      <c r="BO13" s="51">
        <f>BI13</f>
        <v>3</v>
      </c>
      <c r="BP13" s="25"/>
      <c r="BQ13" s="51">
        <f>IF(OR(V12="",X12=""),"",IF(V12&gt;X12,1,0))</f>
        <v>0</v>
      </c>
      <c r="BR13" s="51">
        <f>IF(OR(V12="",X12=""),"",IF(V12=X12,1,0))</f>
        <v>1</v>
      </c>
      <c r="BS13" s="51">
        <f>IF(OR(V12="",X12=""),"",IF(V12&lt;X12,1,0))</f>
        <v>0</v>
      </c>
      <c r="BT13" s="51">
        <f>IF(OR(V12="",X12=""),"",V12)</f>
        <v>5</v>
      </c>
      <c r="BU13" s="51">
        <f>IF(OR(V12="",X12=""),"",X12)</f>
        <v>5</v>
      </c>
      <c r="BV13" s="51">
        <f>BS13</f>
        <v>0</v>
      </c>
      <c r="BW13" s="51">
        <f>BR13</f>
        <v>1</v>
      </c>
      <c r="BX13" s="51">
        <f>BQ13</f>
        <v>0</v>
      </c>
      <c r="BY13" s="51">
        <f>BU13</f>
        <v>5</v>
      </c>
      <c r="BZ13" s="51">
        <f>BT13</f>
        <v>5</v>
      </c>
      <c r="CA13" s="25"/>
      <c r="CB13" s="51">
        <f>IF(OR(AE12="",AG12=""),"",IF(AE12&gt;AG12,1,0))</f>
        <v>1</v>
      </c>
      <c r="CC13" s="51">
        <f>IF(OR(AE12="",AG12=""),"",IF(AE12=AG12,1,0))</f>
        <v>0</v>
      </c>
      <c r="CD13" s="51">
        <f>IF(OR(AE12="",AG12=""),"",IF(AE12&lt;AG12,1,0))</f>
        <v>0</v>
      </c>
      <c r="CE13" s="51">
        <f>IF(OR(AE12="",AG12=""),"",AE12)</f>
        <v>3</v>
      </c>
      <c r="CF13" s="51">
        <f>IF(OR(AE12="",AG12=""),"",AG12)</f>
        <v>2</v>
      </c>
      <c r="CG13" s="51">
        <f>CD13</f>
        <v>0</v>
      </c>
      <c r="CH13" s="51">
        <f>CC13</f>
        <v>0</v>
      </c>
      <c r="CI13" s="51">
        <f>CB13</f>
        <v>1</v>
      </c>
      <c r="CJ13" s="51">
        <f>CF13</f>
        <v>2</v>
      </c>
      <c r="CK13" s="51">
        <f>CE13</f>
        <v>3</v>
      </c>
      <c r="CL13" s="25"/>
      <c r="CM13" s="51">
        <f>IF(OR(AN12="",AP12=""),"",IF(AN12&gt;AP12,1,0))</f>
        <v>0</v>
      </c>
      <c r="CN13" s="51">
        <f>IF(OR(AN12="",AP12=""),"",IF(AN12=AP12,1,0))</f>
        <v>0</v>
      </c>
      <c r="CO13" s="51">
        <f>IF(OR(AN12="",AP12=""),"",IF(AN12&lt;AP12,1,0))</f>
        <v>1</v>
      </c>
      <c r="CP13" s="51">
        <f>IF(OR(AN12="",AP12=""),"",AN12)</f>
        <v>4</v>
      </c>
      <c r="CQ13" s="51">
        <f>IF(OR(AN12="",AP12=""),"",AP12)</f>
        <v>6</v>
      </c>
      <c r="CR13" s="51">
        <f>CO13</f>
        <v>1</v>
      </c>
      <c r="CS13" s="51">
        <f>CN13</f>
        <v>0</v>
      </c>
      <c r="CT13" s="51">
        <f>CM13</f>
        <v>0</v>
      </c>
      <c r="CU13" s="51">
        <f>CQ13</f>
        <v>6</v>
      </c>
      <c r="CV13" s="51">
        <f>CP13</f>
        <v>4</v>
      </c>
    </row>
    <row r="14" spans="1:100" ht="16.5" customHeight="1">
      <c r="A14" s="39">
        <f>A11+1</f>
        <v>3</v>
      </c>
      <c r="B14" s="24" t="s">
        <v>0</v>
      </c>
      <c r="C14" s="40">
        <f>C17+1</f>
        <v>3</v>
      </c>
      <c r="D14" s="41"/>
      <c r="E14" s="41"/>
      <c r="F14" s="41"/>
      <c r="G14" s="41"/>
      <c r="H14" s="42" t="s">
        <v>37</v>
      </c>
      <c r="I14" s="43">
        <v>3</v>
      </c>
      <c r="J14" s="39">
        <f>A14</f>
        <v>3</v>
      </c>
      <c r="K14" s="24" t="s">
        <v>0</v>
      </c>
      <c r="L14" s="40">
        <f>C11</f>
        <v>4</v>
      </c>
      <c r="M14" s="41"/>
      <c r="N14" s="41"/>
      <c r="O14" s="41"/>
      <c r="P14" s="41"/>
      <c r="Q14" s="42" t="s">
        <v>37</v>
      </c>
      <c r="R14" s="43">
        <v>4</v>
      </c>
      <c r="S14" s="39">
        <f>J14</f>
        <v>3</v>
      </c>
      <c r="T14" s="24" t="s">
        <v>0</v>
      </c>
      <c r="U14" s="40">
        <f>L11</f>
        <v>5</v>
      </c>
      <c r="V14" s="41"/>
      <c r="W14" s="41"/>
      <c r="X14" s="41"/>
      <c r="Y14" s="41"/>
      <c r="Z14" s="42" t="s">
        <v>37</v>
      </c>
      <c r="AA14" s="43">
        <v>5</v>
      </c>
      <c r="AB14" s="39">
        <f t="shared" si="5"/>
        <v>3</v>
      </c>
      <c r="AC14" s="24" t="s">
        <v>0</v>
      </c>
      <c r="AD14" s="40">
        <f>U11</f>
        <v>1</v>
      </c>
      <c r="AE14" s="41"/>
      <c r="AF14" s="41"/>
      <c r="AG14" s="41"/>
      <c r="AH14" s="41"/>
      <c r="AI14" s="42" t="s">
        <v>37</v>
      </c>
      <c r="AJ14" s="43">
        <v>1</v>
      </c>
      <c r="AK14" s="39">
        <f t="shared" si="6"/>
        <v>3</v>
      </c>
      <c r="AL14" s="24" t="s">
        <v>0</v>
      </c>
      <c r="AM14" s="40">
        <f>AD11</f>
        <v>2</v>
      </c>
      <c r="AN14" s="41"/>
      <c r="AO14" s="41"/>
      <c r="AP14" s="41"/>
      <c r="AQ14" s="41"/>
      <c r="AR14" s="42" t="s">
        <v>37</v>
      </c>
      <c r="AS14" s="43">
        <v>2</v>
      </c>
      <c r="AT14" s="24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</row>
    <row r="15" spans="1:100" ht="21" customHeight="1">
      <c r="A15" s="44"/>
      <c r="B15" s="24"/>
      <c r="C15" s="24"/>
      <c r="D15" s="45">
        <v>3</v>
      </c>
      <c r="E15" s="46" t="s">
        <v>0</v>
      </c>
      <c r="F15" s="45">
        <v>3</v>
      </c>
      <c r="G15" s="24"/>
      <c r="H15" s="24"/>
      <c r="I15" s="47"/>
      <c r="J15" s="44"/>
      <c r="K15" s="24"/>
      <c r="L15" s="24"/>
      <c r="M15" s="45">
        <v>3</v>
      </c>
      <c r="N15" s="46" t="s">
        <v>0</v>
      </c>
      <c r="O15" s="45">
        <v>1</v>
      </c>
      <c r="P15" s="24"/>
      <c r="Q15" s="24"/>
      <c r="R15" s="47"/>
      <c r="S15" s="44"/>
      <c r="T15" s="24"/>
      <c r="U15" s="24"/>
      <c r="V15" s="45">
        <v>3</v>
      </c>
      <c r="W15" s="46" t="s">
        <v>0</v>
      </c>
      <c r="X15" s="45">
        <v>4</v>
      </c>
      <c r="Y15" s="24"/>
      <c r="Z15" s="24"/>
      <c r="AA15" s="47"/>
      <c r="AB15" s="44"/>
      <c r="AC15" s="24"/>
      <c r="AD15" s="24"/>
      <c r="AE15" s="45">
        <v>5</v>
      </c>
      <c r="AF15" s="46" t="s">
        <v>0</v>
      </c>
      <c r="AG15" s="45">
        <v>5</v>
      </c>
      <c r="AH15" s="24"/>
      <c r="AI15" s="24"/>
      <c r="AJ15" s="47"/>
      <c r="AK15" s="44"/>
      <c r="AL15" s="24"/>
      <c r="AM15" s="24"/>
      <c r="AN15" s="45">
        <v>2</v>
      </c>
      <c r="AO15" s="46" t="s">
        <v>0</v>
      </c>
      <c r="AP15" s="45">
        <v>4</v>
      </c>
      <c r="AQ15" s="24"/>
      <c r="AR15" s="24"/>
      <c r="AS15" s="47"/>
      <c r="AT15" s="24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</row>
    <row r="16" spans="1:100" ht="16.5" customHeight="1">
      <c r="A16" s="48" t="str">
        <f>VLOOKUP(A14,$A$24:$H$43,2,0)</f>
        <v>Russo</v>
      </c>
      <c r="B16" s="49"/>
      <c r="C16" s="49"/>
      <c r="D16" s="49"/>
      <c r="E16" s="49"/>
      <c r="F16" s="49"/>
      <c r="G16" s="49"/>
      <c r="H16" s="49"/>
      <c r="I16" s="50" t="str">
        <f>VLOOKUP(C14,$M$24:$T$43,2,0)</f>
        <v>Teruel</v>
      </c>
      <c r="J16" s="48" t="s">
        <v>41</v>
      </c>
      <c r="K16" s="49"/>
      <c r="L16" s="49"/>
      <c r="M16" s="49"/>
      <c r="N16" s="49"/>
      <c r="O16" s="49"/>
      <c r="P16" s="49"/>
      <c r="Q16" s="49"/>
      <c r="R16" s="50" t="str">
        <f>I13</f>
        <v>Corujeira</v>
      </c>
      <c r="S16" s="48" t="s">
        <v>41</v>
      </c>
      <c r="T16" s="49"/>
      <c r="U16" s="49"/>
      <c r="V16" s="49"/>
      <c r="W16" s="49"/>
      <c r="X16" s="49"/>
      <c r="Y16" s="49"/>
      <c r="Z16" s="49"/>
      <c r="AA16" s="50" t="str">
        <f>R13</f>
        <v>Celso</v>
      </c>
      <c r="AB16" s="48" t="str">
        <f t="shared" ref="AB16:AB17" si="7">S16</f>
        <v>Russo</v>
      </c>
      <c r="AC16" s="49"/>
      <c r="AD16" s="49"/>
      <c r="AE16" s="49"/>
      <c r="AF16" s="49"/>
      <c r="AG16" s="49"/>
      <c r="AH16" s="49"/>
      <c r="AI16" s="49"/>
      <c r="AJ16" s="50" t="str">
        <f>AA13</f>
        <v>Anoel</v>
      </c>
      <c r="AK16" s="48" t="str">
        <f t="shared" ref="AK16:AK17" si="8">AB16</f>
        <v>Russo</v>
      </c>
      <c r="AL16" s="49"/>
      <c r="AM16" s="49"/>
      <c r="AN16" s="49"/>
      <c r="AO16" s="49"/>
      <c r="AP16" s="49"/>
      <c r="AQ16" s="49"/>
      <c r="AR16" s="49"/>
      <c r="AS16" s="50" t="str">
        <f>AJ13</f>
        <v>Lely</v>
      </c>
      <c r="AT16" s="24"/>
      <c r="AU16" s="51">
        <f>IF(OR(D15="",F15=""),"",IF(D15&gt;F15,1,0))</f>
        <v>0</v>
      </c>
      <c r="AV16" s="51">
        <f>IF(OR(D15="",F15=""),"",IF(D15=F15,1,0))</f>
        <v>1</v>
      </c>
      <c r="AW16" s="51">
        <f>IF(OR(D15="",F15=""),"",IF(D15&lt;F15,1,0))</f>
        <v>0</v>
      </c>
      <c r="AX16" s="51">
        <f>IF(OR(D15="",F15=""),"",D15)</f>
        <v>3</v>
      </c>
      <c r="AY16" s="51">
        <f>IF(OR(D15="",F15=""),"",F15)</f>
        <v>3</v>
      </c>
      <c r="AZ16" s="51">
        <f>AW16</f>
        <v>0</v>
      </c>
      <c r="BA16" s="51">
        <f>AV16</f>
        <v>1</v>
      </c>
      <c r="BB16" s="51">
        <f>AU16</f>
        <v>0</v>
      </c>
      <c r="BC16" s="51">
        <f>AY16</f>
        <v>3</v>
      </c>
      <c r="BD16" s="51">
        <f>AX16</f>
        <v>3</v>
      </c>
      <c r="BE16" s="25"/>
      <c r="BF16" s="51">
        <f>IF(OR(M15="",O15=""),"",IF(M15&gt;O15,1,0))</f>
        <v>1</v>
      </c>
      <c r="BG16" s="51">
        <f>IF(OR(M15="",O15=""),"",IF(M15=O15,1,0))</f>
        <v>0</v>
      </c>
      <c r="BH16" s="51">
        <f>IF(OR(M15="",O15=""),"",IF(M15&lt;O15,1,0))</f>
        <v>0</v>
      </c>
      <c r="BI16" s="51">
        <f>IF(OR(M15="",O15=""),"",M15)</f>
        <v>3</v>
      </c>
      <c r="BJ16" s="51">
        <f>IF(OR(M15="",O15=""),"",O15)</f>
        <v>1</v>
      </c>
      <c r="BK16" s="51">
        <f>BH16</f>
        <v>0</v>
      </c>
      <c r="BL16" s="51">
        <f>BG16</f>
        <v>0</v>
      </c>
      <c r="BM16" s="51">
        <f>BF16</f>
        <v>1</v>
      </c>
      <c r="BN16" s="51">
        <f>BJ16</f>
        <v>1</v>
      </c>
      <c r="BO16" s="51">
        <f>BI16</f>
        <v>3</v>
      </c>
      <c r="BP16" s="25"/>
      <c r="BQ16" s="51">
        <f>IF(OR(V15="",X15=""),"",IF(V15&gt;X15,1,0))</f>
        <v>0</v>
      </c>
      <c r="BR16" s="51">
        <f>IF(OR(V15="",X15=""),"",IF(V15=X15,1,0))</f>
        <v>0</v>
      </c>
      <c r="BS16" s="51">
        <f>IF(OR(V15="",X15=""),"",IF(V15&lt;X15,1,0))</f>
        <v>1</v>
      </c>
      <c r="BT16" s="51">
        <f>IF(OR(V15="",X15=""),"",V15)</f>
        <v>3</v>
      </c>
      <c r="BU16" s="51">
        <f>IF(OR(V15="",X15=""),"",X15)</f>
        <v>4</v>
      </c>
      <c r="BV16" s="51">
        <f>BS16</f>
        <v>1</v>
      </c>
      <c r="BW16" s="51">
        <f>BR16</f>
        <v>0</v>
      </c>
      <c r="BX16" s="51">
        <f>BQ16</f>
        <v>0</v>
      </c>
      <c r="BY16" s="51">
        <f>BU16</f>
        <v>4</v>
      </c>
      <c r="BZ16" s="51">
        <f>BT16</f>
        <v>3</v>
      </c>
      <c r="CA16" s="25"/>
      <c r="CB16" s="51">
        <f>IF(OR(AE15="",AG15=""),"",IF(AE15&gt;AG15,1,0))</f>
        <v>0</v>
      </c>
      <c r="CC16" s="51">
        <f>IF(OR(AE15="",AG15=""),"",IF(AE15=AG15,1,0))</f>
        <v>1</v>
      </c>
      <c r="CD16" s="51">
        <f>IF(OR(AE15="",AG15=""),"",IF(AE15&lt;AG15,1,0))</f>
        <v>0</v>
      </c>
      <c r="CE16" s="51">
        <f>IF(OR(AE15="",AG15=""),"",AE15)</f>
        <v>5</v>
      </c>
      <c r="CF16" s="51">
        <f>IF(OR(AE15="",AG15=""),"",AG15)</f>
        <v>5</v>
      </c>
      <c r="CG16" s="51">
        <f>CD16</f>
        <v>0</v>
      </c>
      <c r="CH16" s="51">
        <f>CC16</f>
        <v>1</v>
      </c>
      <c r="CI16" s="51">
        <f>CB16</f>
        <v>0</v>
      </c>
      <c r="CJ16" s="51">
        <f>CF16</f>
        <v>5</v>
      </c>
      <c r="CK16" s="51">
        <f>CE16</f>
        <v>5</v>
      </c>
      <c r="CL16" s="25"/>
      <c r="CM16" s="51">
        <f>IF(OR(AN15="",AP15=""),"",IF(AN15&gt;AP15,1,0))</f>
        <v>0</v>
      </c>
      <c r="CN16" s="51">
        <f>IF(OR(AN15="",AP15=""),"",IF(AN15=AP15,1,0))</f>
        <v>0</v>
      </c>
      <c r="CO16" s="51">
        <f>IF(OR(AN15="",AP15=""),"",IF(AN15&lt;AP15,1,0))</f>
        <v>1</v>
      </c>
      <c r="CP16" s="51">
        <f>IF(OR(AN15="",AP15=""),"",AN15)</f>
        <v>2</v>
      </c>
      <c r="CQ16" s="51">
        <f>IF(OR(AN15="",AP15=""),"",AP15)</f>
        <v>4</v>
      </c>
      <c r="CR16" s="51">
        <f>CO16</f>
        <v>1</v>
      </c>
      <c r="CS16" s="51">
        <f>CN16</f>
        <v>0</v>
      </c>
      <c r="CT16" s="51">
        <f>CM16</f>
        <v>0</v>
      </c>
      <c r="CU16" s="51">
        <f>CQ16</f>
        <v>4</v>
      </c>
      <c r="CV16" s="51">
        <f>CP16</f>
        <v>2</v>
      </c>
    </row>
    <row r="17" spans="1:100" ht="16.5" customHeight="1">
      <c r="A17" s="39">
        <f>A14+1</f>
        <v>4</v>
      </c>
      <c r="B17" s="24" t="s">
        <v>0</v>
      </c>
      <c r="C17" s="40">
        <f>C20+1</f>
        <v>2</v>
      </c>
      <c r="D17" s="41"/>
      <c r="E17" s="41"/>
      <c r="F17" s="41"/>
      <c r="G17" s="41"/>
      <c r="H17" s="42" t="s">
        <v>37</v>
      </c>
      <c r="I17" s="43">
        <v>4</v>
      </c>
      <c r="J17" s="39">
        <f>A17</f>
        <v>4</v>
      </c>
      <c r="K17" s="24" t="s">
        <v>0</v>
      </c>
      <c r="L17" s="40">
        <f>C14</f>
        <v>3</v>
      </c>
      <c r="M17" s="41"/>
      <c r="N17" s="41"/>
      <c r="O17" s="41"/>
      <c r="P17" s="41"/>
      <c r="Q17" s="42" t="s">
        <v>37</v>
      </c>
      <c r="R17" s="43">
        <v>5</v>
      </c>
      <c r="S17" s="39">
        <f>J17</f>
        <v>4</v>
      </c>
      <c r="T17" s="24" t="s">
        <v>0</v>
      </c>
      <c r="U17" s="40">
        <f>L14</f>
        <v>4</v>
      </c>
      <c r="V17" s="41"/>
      <c r="W17" s="41"/>
      <c r="X17" s="41"/>
      <c r="Y17" s="41"/>
      <c r="Z17" s="42" t="s">
        <v>37</v>
      </c>
      <c r="AA17" s="43">
        <v>1</v>
      </c>
      <c r="AB17" s="39">
        <f t="shared" si="7"/>
        <v>4</v>
      </c>
      <c r="AC17" s="24" t="s">
        <v>0</v>
      </c>
      <c r="AD17" s="40">
        <f>U14</f>
        <v>5</v>
      </c>
      <c r="AE17" s="41"/>
      <c r="AF17" s="41"/>
      <c r="AG17" s="41"/>
      <c r="AH17" s="41"/>
      <c r="AI17" s="42" t="s">
        <v>37</v>
      </c>
      <c r="AJ17" s="43">
        <v>2</v>
      </c>
      <c r="AK17" s="39">
        <f t="shared" si="8"/>
        <v>4</v>
      </c>
      <c r="AL17" s="24" t="s">
        <v>0</v>
      </c>
      <c r="AM17" s="40">
        <f>AD14</f>
        <v>1</v>
      </c>
      <c r="AN17" s="41"/>
      <c r="AO17" s="41"/>
      <c r="AP17" s="41"/>
      <c r="AQ17" s="41"/>
      <c r="AR17" s="42" t="s">
        <v>37</v>
      </c>
      <c r="AS17" s="43">
        <v>3</v>
      </c>
      <c r="AT17" s="24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</row>
    <row r="18" spans="1:100" ht="21" customHeight="1">
      <c r="A18" s="44"/>
      <c r="B18" s="24"/>
      <c r="C18" s="24"/>
      <c r="D18" s="45">
        <v>5</v>
      </c>
      <c r="E18" s="46" t="s">
        <v>0</v>
      </c>
      <c r="F18" s="45">
        <v>5</v>
      </c>
      <c r="G18" s="24"/>
      <c r="H18" s="24"/>
      <c r="I18" s="47"/>
      <c r="J18" s="44"/>
      <c r="K18" s="24"/>
      <c r="L18" s="24"/>
      <c r="M18" s="45">
        <v>4</v>
      </c>
      <c r="N18" s="46" t="s">
        <v>0</v>
      </c>
      <c r="O18" s="45">
        <v>4</v>
      </c>
      <c r="P18" s="24"/>
      <c r="Q18" s="24"/>
      <c r="R18" s="47"/>
      <c r="S18" s="44"/>
      <c r="T18" s="24"/>
      <c r="U18" s="24"/>
      <c r="V18" s="45">
        <v>4</v>
      </c>
      <c r="W18" s="46" t="s">
        <v>0</v>
      </c>
      <c r="X18" s="45">
        <v>3</v>
      </c>
      <c r="Y18" s="24"/>
      <c r="Z18" s="24"/>
      <c r="AA18" s="47"/>
      <c r="AB18" s="44"/>
      <c r="AC18" s="24"/>
      <c r="AD18" s="24"/>
      <c r="AE18" s="45">
        <v>3</v>
      </c>
      <c r="AF18" s="46" t="s">
        <v>0</v>
      </c>
      <c r="AG18" s="45">
        <v>4</v>
      </c>
      <c r="AH18" s="24"/>
      <c r="AI18" s="24"/>
      <c r="AJ18" s="47"/>
      <c r="AK18" s="44"/>
      <c r="AL18" s="24"/>
      <c r="AM18" s="24"/>
      <c r="AN18" s="45">
        <v>5</v>
      </c>
      <c r="AO18" s="46" t="s">
        <v>0</v>
      </c>
      <c r="AP18" s="45">
        <v>5</v>
      </c>
      <c r="AQ18" s="24"/>
      <c r="AR18" s="24"/>
      <c r="AS18" s="47"/>
      <c r="AT18" s="24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</row>
    <row r="19" spans="1:100" ht="16.5" customHeight="1">
      <c r="A19" s="48" t="str">
        <f>VLOOKUP(A17,$A$24:$H$43,2,0)</f>
        <v xml:space="preserve">Walnir </v>
      </c>
      <c r="B19" s="49"/>
      <c r="C19" s="49"/>
      <c r="D19" s="49"/>
      <c r="E19" s="49"/>
      <c r="F19" s="49"/>
      <c r="G19" s="49"/>
      <c r="H19" s="49"/>
      <c r="I19" s="50" t="str">
        <f>VLOOKUP(C17,$M$24:$T$43,2,0)</f>
        <v>Lely</v>
      </c>
      <c r="J19" s="48" t="s">
        <v>42</v>
      </c>
      <c r="K19" s="49"/>
      <c r="L19" s="49"/>
      <c r="M19" s="49"/>
      <c r="N19" s="49"/>
      <c r="O19" s="49"/>
      <c r="P19" s="49"/>
      <c r="Q19" s="49"/>
      <c r="R19" s="50" t="str">
        <f>I16</f>
        <v>Teruel</v>
      </c>
      <c r="S19" s="48" t="s">
        <v>42</v>
      </c>
      <c r="T19" s="49"/>
      <c r="U19" s="49"/>
      <c r="V19" s="49"/>
      <c r="W19" s="49"/>
      <c r="X19" s="49"/>
      <c r="Y19" s="49"/>
      <c r="Z19" s="49"/>
      <c r="AA19" s="50" t="s">
        <v>43</v>
      </c>
      <c r="AB19" s="48" t="str">
        <f t="shared" ref="AB19:AB20" si="9">S19</f>
        <v xml:space="preserve">Walnir </v>
      </c>
      <c r="AC19" s="49"/>
      <c r="AD19" s="49"/>
      <c r="AE19" s="49"/>
      <c r="AF19" s="49"/>
      <c r="AG19" s="49"/>
      <c r="AH19" s="49"/>
      <c r="AI19" s="49"/>
      <c r="AJ19" s="50" t="str">
        <f>AA16</f>
        <v>Celso</v>
      </c>
      <c r="AK19" s="48" t="str">
        <f t="shared" ref="AK19:AK20" si="10">AB19</f>
        <v xml:space="preserve">Walnir </v>
      </c>
      <c r="AL19" s="49"/>
      <c r="AM19" s="49"/>
      <c r="AN19" s="49"/>
      <c r="AO19" s="49"/>
      <c r="AP19" s="49"/>
      <c r="AQ19" s="49"/>
      <c r="AR19" s="49"/>
      <c r="AS19" s="50" t="str">
        <f>AJ16</f>
        <v>Anoel</v>
      </c>
      <c r="AT19" s="24"/>
      <c r="AU19" s="51">
        <f>IF(OR(D18="",F18=""),"",IF(D18&gt;F18,1,0))</f>
        <v>0</v>
      </c>
      <c r="AV19" s="51">
        <f>IF(OR(D18="",F18=""),"",IF(D18=F18,1,0))</f>
        <v>1</v>
      </c>
      <c r="AW19" s="51">
        <f>IF(OR(D18="",F18=""),"",IF(D18&lt;F18,1,0))</f>
        <v>0</v>
      </c>
      <c r="AX19" s="51">
        <f>IF(OR(D18="",F18=""),"",D18)</f>
        <v>5</v>
      </c>
      <c r="AY19" s="51">
        <f>IF(OR(D18="",F18=""),"",F18)</f>
        <v>5</v>
      </c>
      <c r="AZ19" s="51">
        <f>AW19</f>
        <v>0</v>
      </c>
      <c r="BA19" s="51">
        <f>AV19</f>
        <v>1</v>
      </c>
      <c r="BB19" s="51">
        <f>AU19</f>
        <v>0</v>
      </c>
      <c r="BC19" s="51">
        <f>AY19</f>
        <v>5</v>
      </c>
      <c r="BD19" s="51">
        <f>AX19</f>
        <v>5</v>
      </c>
      <c r="BE19" s="25"/>
      <c r="BF19" s="51">
        <f>IF(OR(M18="",O18=""),"",IF(M18&gt;O18,1,0))</f>
        <v>0</v>
      </c>
      <c r="BG19" s="51">
        <f>IF(OR(M18="",O18=""),"",IF(M18=O18,1,0))</f>
        <v>1</v>
      </c>
      <c r="BH19" s="51">
        <f>IF(OR(M18="",O18=""),"",IF(M18&lt;O18,1,0))</f>
        <v>0</v>
      </c>
      <c r="BI19" s="51">
        <f>IF(OR(M18="",O18=""),"",M18)</f>
        <v>4</v>
      </c>
      <c r="BJ19" s="51">
        <f>IF(OR(M18="",O18=""),"",O18)</f>
        <v>4</v>
      </c>
      <c r="BK19" s="51">
        <f>BH19</f>
        <v>0</v>
      </c>
      <c r="BL19" s="51">
        <f>BG19</f>
        <v>1</v>
      </c>
      <c r="BM19" s="51">
        <f>BF19</f>
        <v>0</v>
      </c>
      <c r="BN19" s="51">
        <f>BJ19</f>
        <v>4</v>
      </c>
      <c r="BO19" s="51">
        <f>BI19</f>
        <v>4</v>
      </c>
      <c r="BP19" s="25"/>
      <c r="BQ19" s="51">
        <f>IF(OR(V18="",X18=""),"",IF(V18&gt;X18,1,0))</f>
        <v>1</v>
      </c>
      <c r="BR19" s="51">
        <f>IF(OR(V18="",X18=""),"",IF(V18=X18,1,0))</f>
        <v>0</v>
      </c>
      <c r="BS19" s="51">
        <f>IF(OR(V18="",X18=""),"",IF(V18&lt;X18,1,0))</f>
        <v>0</v>
      </c>
      <c r="BT19" s="51">
        <f>IF(OR(V18="",X18=""),"",V18)</f>
        <v>4</v>
      </c>
      <c r="BU19" s="51">
        <f>IF(OR(V18="",X18=""),"",X18)</f>
        <v>3</v>
      </c>
      <c r="BV19" s="51">
        <f>BS19</f>
        <v>0</v>
      </c>
      <c r="BW19" s="51">
        <f>BR19</f>
        <v>0</v>
      </c>
      <c r="BX19" s="51">
        <f>BQ19</f>
        <v>1</v>
      </c>
      <c r="BY19" s="51">
        <f>BU19</f>
        <v>3</v>
      </c>
      <c r="BZ19" s="51">
        <f>BT19</f>
        <v>4</v>
      </c>
      <c r="CA19" s="25"/>
      <c r="CB19" s="51">
        <f>IF(OR(AE18="",AG18=""),"",IF(AE18&gt;AG18,1,0))</f>
        <v>0</v>
      </c>
      <c r="CC19" s="51">
        <f>IF(OR(AE18="",AG18=""),"",IF(AE18=AG18,1,0))</f>
        <v>0</v>
      </c>
      <c r="CD19" s="51">
        <f>IF(OR(AE18="",AG18=""),"",IF(AE18&lt;AG18,1,0))</f>
        <v>1</v>
      </c>
      <c r="CE19" s="51">
        <f>IF(OR(AE18="",AG18=""),"",AE18)</f>
        <v>3</v>
      </c>
      <c r="CF19" s="51">
        <f>IF(OR(AE18="",AG18=""),"",AG18)</f>
        <v>4</v>
      </c>
      <c r="CG19" s="51">
        <f>CD19</f>
        <v>1</v>
      </c>
      <c r="CH19" s="51">
        <f>CC19</f>
        <v>0</v>
      </c>
      <c r="CI19" s="51">
        <f>CB19</f>
        <v>0</v>
      </c>
      <c r="CJ19" s="51">
        <f>CF19</f>
        <v>4</v>
      </c>
      <c r="CK19" s="51">
        <f>CE19</f>
        <v>3</v>
      </c>
      <c r="CL19" s="25"/>
      <c r="CM19" s="51">
        <f>IF(OR(AN18="",AP18=""),"",IF(AN18&gt;AP18,1,0))</f>
        <v>0</v>
      </c>
      <c r="CN19" s="51">
        <f>IF(OR(AN18="",AP18=""),"",IF(AN18=AP18,1,0))</f>
        <v>1</v>
      </c>
      <c r="CO19" s="51">
        <f>IF(OR(AN18="",AP18=""),"",IF(AN18&lt;AP18,1,0))</f>
        <v>0</v>
      </c>
      <c r="CP19" s="51">
        <f>IF(OR(AN18="",AP18=""),"",AN18)</f>
        <v>5</v>
      </c>
      <c r="CQ19" s="51">
        <f>IF(OR(AN18="",AP18=""),"",AP18)</f>
        <v>5</v>
      </c>
      <c r="CR19" s="51">
        <f>CO19</f>
        <v>0</v>
      </c>
      <c r="CS19" s="51">
        <f>CN19</f>
        <v>1</v>
      </c>
      <c r="CT19" s="51">
        <f>CM19</f>
        <v>0</v>
      </c>
      <c r="CU19" s="51">
        <f>CQ19</f>
        <v>5</v>
      </c>
      <c r="CV19" s="51">
        <f>CP19</f>
        <v>5</v>
      </c>
    </row>
    <row r="20" spans="1:100" ht="16.5" customHeight="1">
      <c r="A20" s="39">
        <f>A17+1</f>
        <v>5</v>
      </c>
      <c r="B20" s="24" t="s">
        <v>0</v>
      </c>
      <c r="C20" s="40">
        <v>1</v>
      </c>
      <c r="D20" s="41"/>
      <c r="E20" s="41"/>
      <c r="F20" s="41"/>
      <c r="G20" s="41"/>
      <c r="H20" s="42" t="s">
        <v>37</v>
      </c>
      <c r="I20" s="43">
        <v>5</v>
      </c>
      <c r="J20" s="39">
        <f>A20</f>
        <v>5</v>
      </c>
      <c r="K20" s="24" t="s">
        <v>0</v>
      </c>
      <c r="L20" s="40">
        <f>C17</f>
        <v>2</v>
      </c>
      <c r="M20" s="41"/>
      <c r="N20" s="41"/>
      <c r="O20" s="41"/>
      <c r="P20" s="41"/>
      <c r="Q20" s="42" t="s">
        <v>37</v>
      </c>
      <c r="R20" s="43">
        <v>1</v>
      </c>
      <c r="S20" s="39">
        <f>J20</f>
        <v>5</v>
      </c>
      <c r="T20" s="24" t="s">
        <v>0</v>
      </c>
      <c r="U20" s="40">
        <f>L17</f>
        <v>3</v>
      </c>
      <c r="V20" s="41"/>
      <c r="W20" s="41"/>
      <c r="X20" s="41"/>
      <c r="Y20" s="41"/>
      <c r="Z20" s="42" t="s">
        <v>37</v>
      </c>
      <c r="AA20" s="43">
        <v>2</v>
      </c>
      <c r="AB20" s="39">
        <f t="shared" si="9"/>
        <v>5</v>
      </c>
      <c r="AC20" s="24" t="s">
        <v>0</v>
      </c>
      <c r="AD20" s="40">
        <f>U17</f>
        <v>4</v>
      </c>
      <c r="AE20" s="41"/>
      <c r="AF20" s="41"/>
      <c r="AG20" s="41"/>
      <c r="AH20" s="41"/>
      <c r="AI20" s="42" t="s">
        <v>37</v>
      </c>
      <c r="AJ20" s="43">
        <v>3</v>
      </c>
      <c r="AK20" s="39">
        <f t="shared" si="10"/>
        <v>5</v>
      </c>
      <c r="AL20" s="24" t="s">
        <v>0</v>
      </c>
      <c r="AM20" s="40">
        <f>AD17</f>
        <v>5</v>
      </c>
      <c r="AN20" s="41"/>
      <c r="AO20" s="41"/>
      <c r="AP20" s="41"/>
      <c r="AQ20" s="41"/>
      <c r="AR20" s="42" t="s">
        <v>37</v>
      </c>
      <c r="AS20" s="43">
        <v>4</v>
      </c>
      <c r="AT20" s="24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</row>
    <row r="21" spans="1:100" ht="21" customHeight="1">
      <c r="A21" s="44"/>
      <c r="B21" s="24"/>
      <c r="C21" s="24"/>
      <c r="D21" s="45">
        <v>2</v>
      </c>
      <c r="E21" s="46" t="s">
        <v>0</v>
      </c>
      <c r="F21" s="45">
        <v>4</v>
      </c>
      <c r="G21" s="24"/>
      <c r="H21" s="24"/>
      <c r="I21" s="47"/>
      <c r="J21" s="44"/>
      <c r="K21" s="24"/>
      <c r="L21" s="24"/>
      <c r="M21" s="45">
        <v>2</v>
      </c>
      <c r="N21" s="46" t="s">
        <v>0</v>
      </c>
      <c r="O21" s="45">
        <v>3</v>
      </c>
      <c r="P21" s="24"/>
      <c r="Q21" s="24"/>
      <c r="R21" s="47"/>
      <c r="S21" s="44"/>
      <c r="T21" s="24"/>
      <c r="U21" s="24"/>
      <c r="V21" s="45">
        <v>1</v>
      </c>
      <c r="W21" s="46" t="s">
        <v>0</v>
      </c>
      <c r="X21" s="45">
        <v>7</v>
      </c>
      <c r="Y21" s="24"/>
      <c r="Z21" s="24"/>
      <c r="AA21" s="47"/>
      <c r="AB21" s="44"/>
      <c r="AC21" s="24"/>
      <c r="AD21" s="24"/>
      <c r="AE21" s="45">
        <v>2</v>
      </c>
      <c r="AF21" s="46" t="s">
        <v>0</v>
      </c>
      <c r="AG21" s="45">
        <v>3</v>
      </c>
      <c r="AH21" s="24"/>
      <c r="AI21" s="24"/>
      <c r="AJ21" s="47"/>
      <c r="AK21" s="44"/>
      <c r="AL21" s="24"/>
      <c r="AM21" s="24"/>
      <c r="AN21" s="45">
        <v>5</v>
      </c>
      <c r="AO21" s="46" t="s">
        <v>0</v>
      </c>
      <c r="AP21" s="45">
        <v>5</v>
      </c>
      <c r="AQ21" s="24"/>
      <c r="AR21" s="24"/>
      <c r="AS21" s="47"/>
      <c r="AT21" s="24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</row>
    <row r="22" spans="1:100" ht="16.5" customHeight="1">
      <c r="A22" s="48" t="str">
        <f>VLOOKUP(A20,$A$24:$H$43,2,0)</f>
        <v>Mario Novaes</v>
      </c>
      <c r="B22" s="49"/>
      <c r="C22" s="49"/>
      <c r="D22" s="49"/>
      <c r="E22" s="49"/>
      <c r="F22" s="49"/>
      <c r="G22" s="49"/>
      <c r="H22" s="49"/>
      <c r="I22" s="50" t="str">
        <f>VLOOKUP(C20,$M$24:$T$43,2,0)</f>
        <v>Anoel</v>
      </c>
      <c r="J22" s="48" t="s">
        <v>45</v>
      </c>
      <c r="K22" s="49"/>
      <c r="L22" s="49"/>
      <c r="M22" s="49"/>
      <c r="N22" s="49"/>
      <c r="O22" s="49"/>
      <c r="P22" s="49"/>
      <c r="Q22" s="49"/>
      <c r="R22" s="50" t="str">
        <f>I19</f>
        <v>Lely</v>
      </c>
      <c r="S22" s="48" t="s">
        <v>44</v>
      </c>
      <c r="T22" s="49"/>
      <c r="U22" s="49"/>
      <c r="V22" s="49"/>
      <c r="W22" s="49"/>
      <c r="X22" s="49"/>
      <c r="Y22" s="49"/>
      <c r="Z22" s="49"/>
      <c r="AA22" s="50" t="str">
        <f>R19</f>
        <v>Teruel</v>
      </c>
      <c r="AB22" s="48" t="s">
        <v>45</v>
      </c>
      <c r="AC22" s="49"/>
      <c r="AD22" s="49"/>
      <c r="AE22" s="49"/>
      <c r="AF22" s="49"/>
      <c r="AG22" s="49"/>
      <c r="AH22" s="49"/>
      <c r="AI22" s="49"/>
      <c r="AJ22" s="50" t="str">
        <f>AA19</f>
        <v>Kléber</v>
      </c>
      <c r="AK22" s="48" t="str">
        <f>AB22</f>
        <v>Mario Novaes</v>
      </c>
      <c r="AL22" s="49"/>
      <c r="AM22" s="49"/>
      <c r="AN22" s="49"/>
      <c r="AO22" s="49"/>
      <c r="AP22" s="49"/>
      <c r="AQ22" s="49"/>
      <c r="AR22" s="49"/>
      <c r="AS22" s="50" t="str">
        <f>AJ19</f>
        <v>Celso</v>
      </c>
      <c r="AT22" s="24"/>
      <c r="AU22" s="51">
        <f>IF(OR(D21="",F21=""),"",IF(D21&gt;F21,1,0))</f>
        <v>0</v>
      </c>
      <c r="AV22" s="51">
        <f>IF(OR(D21="",F21=""),"",IF(D21=F21,1,0))</f>
        <v>0</v>
      </c>
      <c r="AW22" s="51">
        <f>IF(OR(D21="",F21=""),"",IF(D21&lt;F21,1,0))</f>
        <v>1</v>
      </c>
      <c r="AX22" s="51">
        <f>IF(OR(D21="",F21=""),"",D21)</f>
        <v>2</v>
      </c>
      <c r="AY22" s="51">
        <f>IF(OR(D21="",F21=""),"",F21)</f>
        <v>4</v>
      </c>
      <c r="AZ22" s="51">
        <f>AW22</f>
        <v>1</v>
      </c>
      <c r="BA22" s="51">
        <f>AV22</f>
        <v>0</v>
      </c>
      <c r="BB22" s="51">
        <f>AU22</f>
        <v>0</v>
      </c>
      <c r="BC22" s="51">
        <f>AY22</f>
        <v>4</v>
      </c>
      <c r="BD22" s="51">
        <f>AX22</f>
        <v>2</v>
      </c>
      <c r="BE22" s="25"/>
      <c r="BF22" s="51">
        <f>IF(OR(M21="",O21=""),"",IF(M21&gt;O21,1,0))</f>
        <v>0</v>
      </c>
      <c r="BG22" s="51">
        <f>IF(OR(M21="",O21=""),"",IF(M21=O21,1,0))</f>
        <v>0</v>
      </c>
      <c r="BH22" s="51">
        <f>IF(OR(M21="",O21=""),"",IF(M21&lt;O21,1,0))</f>
        <v>1</v>
      </c>
      <c r="BI22" s="51">
        <f>IF(OR(M21="",O21=""),"",M21)</f>
        <v>2</v>
      </c>
      <c r="BJ22" s="51">
        <f>IF(OR(M21="",O21=""),"",O21)</f>
        <v>3</v>
      </c>
      <c r="BK22" s="51">
        <f>BH22</f>
        <v>1</v>
      </c>
      <c r="BL22" s="51">
        <f>BG22</f>
        <v>0</v>
      </c>
      <c r="BM22" s="51">
        <f>BF22</f>
        <v>0</v>
      </c>
      <c r="BN22" s="51">
        <f>BJ22</f>
        <v>3</v>
      </c>
      <c r="BO22" s="51">
        <f>BI22</f>
        <v>2</v>
      </c>
      <c r="BP22" s="25"/>
      <c r="BQ22" s="51">
        <f>IF(OR(V21="",X21=""),"",IF(V21&gt;X21,1,0))</f>
        <v>0</v>
      </c>
      <c r="BR22" s="51">
        <f>IF(OR(V21="",X21=""),"",IF(V21=X21,1,0))</f>
        <v>0</v>
      </c>
      <c r="BS22" s="51">
        <f>IF(OR(V21="",X21=""),"",IF(V21&lt;X21,1,0))</f>
        <v>1</v>
      </c>
      <c r="BT22" s="51">
        <f>IF(OR(V21="",X21=""),"",V21)</f>
        <v>1</v>
      </c>
      <c r="BU22" s="51">
        <f>IF(OR(V21="",X21=""),"",X21)</f>
        <v>7</v>
      </c>
      <c r="BV22" s="51">
        <f>BS22</f>
        <v>1</v>
      </c>
      <c r="BW22" s="51">
        <f>BR22</f>
        <v>0</v>
      </c>
      <c r="BX22" s="51">
        <f>BQ22</f>
        <v>0</v>
      </c>
      <c r="BY22" s="51">
        <f>BU22</f>
        <v>7</v>
      </c>
      <c r="BZ22" s="51">
        <f>BT22</f>
        <v>1</v>
      </c>
      <c r="CA22" s="25"/>
      <c r="CB22" s="51">
        <f>IF(OR(AE21="",AG21=""),"",IF(AE21&gt;AG21,1,0))</f>
        <v>0</v>
      </c>
      <c r="CC22" s="51">
        <f>IF(OR(AE21="",AG21=""),"",IF(AE21=AG21,1,0))</f>
        <v>0</v>
      </c>
      <c r="CD22" s="51">
        <f>IF(OR(AE21="",AG21=""),"",IF(AE21&lt;AG21,1,0))</f>
        <v>1</v>
      </c>
      <c r="CE22" s="51">
        <f>IF(OR(AE21="",AG21=""),"",AE21)</f>
        <v>2</v>
      </c>
      <c r="CF22" s="51">
        <f>IF(OR(AE21="",AG21=""),"",AG21)</f>
        <v>3</v>
      </c>
      <c r="CG22" s="51">
        <f>CD22</f>
        <v>1</v>
      </c>
      <c r="CH22" s="51">
        <f>CC22</f>
        <v>0</v>
      </c>
      <c r="CI22" s="51">
        <f>CB22</f>
        <v>0</v>
      </c>
      <c r="CJ22" s="51">
        <f>CF22</f>
        <v>3</v>
      </c>
      <c r="CK22" s="51">
        <f>CE22</f>
        <v>2</v>
      </c>
      <c r="CL22" s="25"/>
      <c r="CM22" s="51">
        <f>IF(OR(AN21="",AP21=""),"",IF(AN21&gt;AP21,1,0))</f>
        <v>0</v>
      </c>
      <c r="CN22" s="51">
        <f>IF(OR(AN21="",AP21=""),"",IF(AN21=AP21,1,0))</f>
        <v>1</v>
      </c>
      <c r="CO22" s="51">
        <f>IF(OR(AN21="",AP21=""),"",IF(AN21&lt;AP21,1,0))</f>
        <v>0</v>
      </c>
      <c r="CP22" s="51">
        <f>IF(OR(AN21="",AP21=""),"",AN21)</f>
        <v>5</v>
      </c>
      <c r="CQ22" s="51">
        <f>IF(OR(AN21="",AP21=""),"",AP21)</f>
        <v>5</v>
      </c>
      <c r="CR22" s="51">
        <f>CO22</f>
        <v>0</v>
      </c>
      <c r="CS22" s="51">
        <f>CN22</f>
        <v>1</v>
      </c>
      <c r="CT22" s="51">
        <f>CM22</f>
        <v>0</v>
      </c>
      <c r="CU22" s="51">
        <f>CQ22</f>
        <v>5</v>
      </c>
      <c r="CV22" s="51">
        <f>CP22</f>
        <v>5</v>
      </c>
    </row>
    <row r="23" spans="1:100" ht="21" customHeight="1">
      <c r="A23" s="116" t="s">
        <v>46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16" t="s">
        <v>47</v>
      </c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35"/>
      <c r="Z23" s="35"/>
      <c r="AA23" s="35"/>
      <c r="AB23" s="35"/>
      <c r="AC23" s="35"/>
      <c r="AD23" s="22"/>
      <c r="AE23" s="120" t="s">
        <v>48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</row>
    <row r="24" spans="1:100" ht="21" customHeight="1">
      <c r="A24" s="55">
        <v>1</v>
      </c>
      <c r="B24" s="101" t="s">
        <v>39</v>
      </c>
      <c r="C24" s="102"/>
      <c r="D24" s="102"/>
      <c r="E24" s="102"/>
      <c r="F24" s="102"/>
      <c r="G24" s="102"/>
      <c r="H24" s="103"/>
      <c r="I24" s="56" t="s">
        <v>49</v>
      </c>
      <c r="J24" s="57"/>
      <c r="K24" s="104">
        <v>1982</v>
      </c>
      <c r="L24" s="105"/>
      <c r="M24" s="55">
        <v>1</v>
      </c>
      <c r="N24" s="101" t="s">
        <v>50</v>
      </c>
      <c r="O24" s="102"/>
      <c r="P24" s="102"/>
      <c r="Q24" s="102"/>
      <c r="R24" s="102"/>
      <c r="S24" s="102"/>
      <c r="T24" s="102"/>
      <c r="U24" s="56" t="s">
        <v>51</v>
      </c>
      <c r="V24" s="57"/>
      <c r="W24" s="104">
        <v>1775</v>
      </c>
      <c r="X24" s="105"/>
      <c r="Y24" s="25"/>
      <c r="Z24" s="25"/>
      <c r="AA24" s="25"/>
      <c r="AB24" s="25"/>
      <c r="AC24" s="25"/>
      <c r="AD24" s="25"/>
      <c r="AE24" s="58" t="s">
        <v>52</v>
      </c>
      <c r="AF24" s="59"/>
      <c r="AG24" s="121" t="s">
        <v>115</v>
      </c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</row>
    <row r="25" spans="1:100" ht="21" customHeight="1">
      <c r="A25" s="55">
        <v>2</v>
      </c>
      <c r="B25" s="101" t="s">
        <v>40</v>
      </c>
      <c r="C25" s="102"/>
      <c r="D25" s="102"/>
      <c r="E25" s="102"/>
      <c r="F25" s="102"/>
      <c r="G25" s="102"/>
      <c r="H25" s="103"/>
      <c r="I25" s="56" t="s">
        <v>49</v>
      </c>
      <c r="J25" s="57"/>
      <c r="K25" s="104">
        <v>1532</v>
      </c>
      <c r="L25" s="105"/>
      <c r="M25" s="55">
        <v>2</v>
      </c>
      <c r="N25" s="101" t="s">
        <v>53</v>
      </c>
      <c r="O25" s="102"/>
      <c r="P25" s="102"/>
      <c r="Q25" s="102"/>
      <c r="R25" s="102"/>
      <c r="S25" s="102"/>
      <c r="T25" s="102"/>
      <c r="U25" s="56" t="s">
        <v>51</v>
      </c>
      <c r="V25" s="57"/>
      <c r="W25" s="104">
        <v>499</v>
      </c>
      <c r="X25" s="10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</row>
    <row r="26" spans="1:100" ht="21" customHeight="1">
      <c r="A26" s="55">
        <v>3</v>
      </c>
      <c r="B26" s="101" t="s">
        <v>41</v>
      </c>
      <c r="C26" s="102"/>
      <c r="D26" s="102"/>
      <c r="E26" s="102"/>
      <c r="F26" s="102"/>
      <c r="G26" s="102"/>
      <c r="H26" s="103"/>
      <c r="I26" s="56" t="s">
        <v>49</v>
      </c>
      <c r="J26" s="57"/>
      <c r="K26" s="104">
        <v>2381</v>
      </c>
      <c r="L26" s="105"/>
      <c r="M26" s="55">
        <v>3</v>
      </c>
      <c r="N26" s="101" t="s">
        <v>54</v>
      </c>
      <c r="O26" s="102"/>
      <c r="P26" s="102"/>
      <c r="Q26" s="102"/>
      <c r="R26" s="102"/>
      <c r="S26" s="102"/>
      <c r="T26" s="102"/>
      <c r="U26" s="56" t="s">
        <v>51</v>
      </c>
      <c r="V26" s="57"/>
      <c r="W26" s="104">
        <v>845</v>
      </c>
      <c r="X26" s="105"/>
      <c r="Y26" s="25"/>
      <c r="Z26" s="25"/>
      <c r="AA26" s="60" t="s">
        <v>55</v>
      </c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</row>
    <row r="27" spans="1:100" ht="21" customHeight="1">
      <c r="A27" s="55">
        <v>4</v>
      </c>
      <c r="B27" s="101" t="s">
        <v>42</v>
      </c>
      <c r="C27" s="102"/>
      <c r="D27" s="102"/>
      <c r="E27" s="102"/>
      <c r="F27" s="102"/>
      <c r="G27" s="102"/>
      <c r="H27" s="103"/>
      <c r="I27" s="56" t="s">
        <v>49</v>
      </c>
      <c r="J27" s="57"/>
      <c r="K27" s="104">
        <v>1922</v>
      </c>
      <c r="L27" s="105"/>
      <c r="M27" s="55">
        <v>4</v>
      </c>
      <c r="N27" s="101" t="s">
        <v>56</v>
      </c>
      <c r="O27" s="102"/>
      <c r="P27" s="102"/>
      <c r="Q27" s="102"/>
      <c r="R27" s="102"/>
      <c r="S27" s="102"/>
      <c r="T27" s="102"/>
      <c r="U27" s="56" t="s">
        <v>51</v>
      </c>
      <c r="V27" s="57"/>
      <c r="W27" s="104">
        <v>909</v>
      </c>
      <c r="X27" s="105"/>
      <c r="Y27" s="25"/>
      <c r="Z27" s="25"/>
      <c r="AA27" s="112" t="s">
        <v>57</v>
      </c>
      <c r="AB27" s="113"/>
      <c r="AC27" s="113"/>
      <c r="AD27" s="113"/>
      <c r="AE27" s="113"/>
      <c r="AF27" s="113"/>
      <c r="AG27" s="109"/>
      <c r="AH27" s="108">
        <f>AQ4</f>
        <v>17</v>
      </c>
      <c r="AI27" s="109"/>
      <c r="AJ27" s="115" t="s">
        <v>58</v>
      </c>
      <c r="AK27" s="125">
        <f>AS4</f>
        <v>33</v>
      </c>
      <c r="AL27" s="113"/>
      <c r="AM27" s="112" t="s">
        <v>59</v>
      </c>
      <c r="AN27" s="113"/>
      <c r="AO27" s="113"/>
      <c r="AP27" s="113"/>
      <c r="AQ27" s="113"/>
      <c r="AR27" s="113"/>
      <c r="AS27" s="109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</row>
    <row r="28" spans="1:100" ht="21" customHeight="1">
      <c r="A28" s="55">
        <v>5</v>
      </c>
      <c r="B28" s="101" t="s">
        <v>45</v>
      </c>
      <c r="C28" s="102"/>
      <c r="D28" s="102"/>
      <c r="E28" s="102"/>
      <c r="F28" s="102"/>
      <c r="G28" s="102"/>
      <c r="H28" s="103"/>
      <c r="I28" s="56" t="s">
        <v>49</v>
      </c>
      <c r="J28" s="57"/>
      <c r="K28" s="104">
        <v>134</v>
      </c>
      <c r="L28" s="105"/>
      <c r="M28" s="55">
        <v>5</v>
      </c>
      <c r="N28" s="101" t="s">
        <v>60</v>
      </c>
      <c r="O28" s="102"/>
      <c r="P28" s="102"/>
      <c r="Q28" s="102"/>
      <c r="R28" s="102"/>
      <c r="S28" s="102"/>
      <c r="T28" s="102"/>
      <c r="U28" s="56" t="s">
        <v>51</v>
      </c>
      <c r="V28" s="57"/>
      <c r="W28" s="104">
        <v>150</v>
      </c>
      <c r="X28" s="105"/>
      <c r="Y28" s="61"/>
      <c r="Z28" s="61"/>
      <c r="AA28" s="114"/>
      <c r="AB28" s="110"/>
      <c r="AC28" s="110"/>
      <c r="AD28" s="110"/>
      <c r="AE28" s="110"/>
      <c r="AF28" s="110"/>
      <c r="AG28" s="111"/>
      <c r="AH28" s="110"/>
      <c r="AI28" s="111"/>
      <c r="AJ28" s="107"/>
      <c r="AK28" s="114"/>
      <c r="AL28" s="110"/>
      <c r="AM28" s="114"/>
      <c r="AN28" s="110"/>
      <c r="AO28" s="110"/>
      <c r="AP28" s="110"/>
      <c r="AQ28" s="110"/>
      <c r="AR28" s="110"/>
      <c r="AS28" s="111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</row>
    <row r="29" spans="1:100" ht="21" customHeight="1">
      <c r="A29" s="55" t="s">
        <v>61</v>
      </c>
      <c r="B29" s="101" t="s">
        <v>44</v>
      </c>
      <c r="C29" s="102"/>
      <c r="D29" s="102"/>
      <c r="E29" s="102"/>
      <c r="F29" s="102"/>
      <c r="G29" s="102"/>
      <c r="H29" s="103"/>
      <c r="I29" s="56" t="s">
        <v>49</v>
      </c>
      <c r="J29" s="57"/>
      <c r="K29" s="104">
        <v>171</v>
      </c>
      <c r="L29" s="105"/>
      <c r="M29" s="55" t="s">
        <v>61</v>
      </c>
      <c r="N29" s="101" t="s">
        <v>43</v>
      </c>
      <c r="O29" s="102"/>
      <c r="P29" s="102"/>
      <c r="Q29" s="102"/>
      <c r="R29" s="102"/>
      <c r="S29" s="102"/>
      <c r="T29" s="102"/>
      <c r="U29" s="56" t="s">
        <v>51</v>
      </c>
      <c r="V29" s="57"/>
      <c r="W29" s="104">
        <v>666</v>
      </c>
      <c r="X29" s="105"/>
      <c r="Y29" s="61"/>
      <c r="Z29" s="61"/>
      <c r="AA29" s="61"/>
      <c r="AB29" s="61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</row>
    <row r="30" spans="1:100" ht="21" customHeight="1">
      <c r="A30" s="55" t="s">
        <v>62</v>
      </c>
      <c r="B30" s="101" t="s">
        <v>63</v>
      </c>
      <c r="C30" s="102"/>
      <c r="D30" s="102"/>
      <c r="E30" s="102"/>
      <c r="F30" s="102"/>
      <c r="G30" s="102"/>
      <c r="H30" s="103"/>
      <c r="I30" s="56" t="s">
        <v>49</v>
      </c>
      <c r="J30" s="57"/>
      <c r="K30" s="104">
        <v>169</v>
      </c>
      <c r="L30" s="105"/>
      <c r="M30" s="55" t="s">
        <v>62</v>
      </c>
      <c r="N30" s="101" t="s">
        <v>64</v>
      </c>
      <c r="O30" s="102"/>
      <c r="P30" s="102"/>
      <c r="Q30" s="102"/>
      <c r="R30" s="102"/>
      <c r="S30" s="102"/>
      <c r="T30" s="102"/>
      <c r="U30" s="56" t="s">
        <v>51</v>
      </c>
      <c r="V30" s="57"/>
      <c r="W30" s="104">
        <v>1049</v>
      </c>
      <c r="X30" s="105"/>
      <c r="Y30" s="61"/>
      <c r="Z30" s="61"/>
      <c r="AA30" s="62"/>
      <c r="AB30" s="62"/>
      <c r="AC30" s="62"/>
      <c r="AD30" s="62"/>
      <c r="AE30" s="62"/>
      <c r="AF30" s="62"/>
      <c r="AG30" s="62"/>
      <c r="AH30" s="25"/>
      <c r="AI30" s="25"/>
      <c r="AJ30" s="25"/>
      <c r="AK30" s="25"/>
      <c r="AL30" s="25"/>
      <c r="AM30" s="62"/>
      <c r="AN30" s="62"/>
      <c r="AO30" s="62"/>
      <c r="AP30" s="62"/>
      <c r="AQ30" s="62"/>
      <c r="AR30" s="62"/>
      <c r="AS30" s="62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</row>
    <row r="31" spans="1:100" ht="21" customHeight="1">
      <c r="A31" s="55" t="s">
        <v>65</v>
      </c>
      <c r="B31" s="101" t="s">
        <v>66</v>
      </c>
      <c r="C31" s="102"/>
      <c r="D31" s="102"/>
      <c r="E31" s="102"/>
      <c r="F31" s="102"/>
      <c r="G31" s="102"/>
      <c r="H31" s="103"/>
      <c r="I31" s="56" t="s">
        <v>49</v>
      </c>
      <c r="J31" s="57"/>
      <c r="K31" s="104">
        <v>2365</v>
      </c>
      <c r="L31" s="105"/>
      <c r="M31" s="55" t="s">
        <v>65</v>
      </c>
      <c r="N31" s="101" t="s">
        <v>67</v>
      </c>
      <c r="O31" s="102"/>
      <c r="P31" s="102"/>
      <c r="Q31" s="102"/>
      <c r="R31" s="102"/>
      <c r="S31" s="102"/>
      <c r="T31" s="102"/>
      <c r="U31" s="56" t="s">
        <v>51</v>
      </c>
      <c r="V31" s="57"/>
      <c r="W31" s="104">
        <v>487</v>
      </c>
      <c r="X31" s="105"/>
      <c r="Y31" s="61"/>
      <c r="Z31" s="61"/>
      <c r="AA31" s="106" t="s">
        <v>68</v>
      </c>
      <c r="AB31" s="107"/>
      <c r="AC31" s="107"/>
      <c r="AD31" s="107"/>
      <c r="AE31" s="107"/>
      <c r="AF31" s="107"/>
      <c r="AG31" s="107"/>
      <c r="AH31" s="25"/>
      <c r="AI31" s="25"/>
      <c r="AJ31" s="25"/>
      <c r="AK31" s="25"/>
      <c r="AL31" s="25"/>
      <c r="AM31" s="106" t="s">
        <v>69</v>
      </c>
      <c r="AN31" s="107"/>
      <c r="AO31" s="107"/>
      <c r="AP31" s="107"/>
      <c r="AQ31" s="107"/>
      <c r="AR31" s="107"/>
      <c r="AS31" s="107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</row>
    <row r="32" spans="1:100" ht="21" customHeight="1">
      <c r="A32" s="55" t="s">
        <v>70</v>
      </c>
      <c r="B32" s="101" t="s">
        <v>38</v>
      </c>
      <c r="C32" s="102"/>
      <c r="D32" s="102"/>
      <c r="E32" s="102"/>
      <c r="F32" s="102"/>
      <c r="G32" s="102"/>
      <c r="H32" s="103"/>
      <c r="I32" s="56" t="s">
        <v>49</v>
      </c>
      <c r="J32" s="57"/>
      <c r="K32" s="104">
        <v>1237</v>
      </c>
      <c r="L32" s="105"/>
      <c r="M32" s="55" t="s">
        <v>70</v>
      </c>
      <c r="N32" s="101" t="s">
        <v>71</v>
      </c>
      <c r="O32" s="102"/>
      <c r="P32" s="102"/>
      <c r="Q32" s="102"/>
      <c r="R32" s="102"/>
      <c r="S32" s="102"/>
      <c r="T32" s="102"/>
      <c r="U32" s="56" t="s">
        <v>51</v>
      </c>
      <c r="V32" s="57"/>
      <c r="W32" s="104">
        <v>2083</v>
      </c>
      <c r="X32" s="105"/>
      <c r="Y32" s="61"/>
      <c r="Z32" s="61"/>
      <c r="AA32" s="61"/>
      <c r="AB32" s="61"/>
      <c r="AC32" s="25"/>
      <c r="AD32" s="25"/>
      <c r="AE32" s="25"/>
      <c r="AF32" s="25"/>
      <c r="AG32" s="62"/>
      <c r="AH32" s="62"/>
      <c r="AI32" s="62"/>
      <c r="AJ32" s="62"/>
      <c r="AK32" s="62"/>
      <c r="AL32" s="62"/>
      <c r="AM32" s="62"/>
      <c r="AN32" s="62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</row>
    <row r="33" spans="1:100" ht="21" customHeight="1">
      <c r="A33" s="55" t="s">
        <v>72</v>
      </c>
      <c r="B33" s="101"/>
      <c r="C33" s="102"/>
      <c r="D33" s="102"/>
      <c r="E33" s="102"/>
      <c r="F33" s="102"/>
      <c r="G33" s="102"/>
      <c r="H33" s="103"/>
      <c r="I33" s="56" t="s">
        <v>49</v>
      </c>
      <c r="J33" s="57"/>
      <c r="K33" s="104"/>
      <c r="L33" s="105"/>
      <c r="M33" s="55" t="s">
        <v>72</v>
      </c>
      <c r="N33" s="101"/>
      <c r="O33" s="102"/>
      <c r="P33" s="102"/>
      <c r="Q33" s="102"/>
      <c r="R33" s="102"/>
      <c r="S33" s="102"/>
      <c r="T33" s="102"/>
      <c r="U33" s="56" t="s">
        <v>51</v>
      </c>
      <c r="V33" s="57"/>
      <c r="W33" s="104"/>
      <c r="X33" s="105"/>
      <c r="Y33" s="61"/>
      <c r="Z33" s="61"/>
      <c r="AA33" s="61"/>
      <c r="AB33" s="61"/>
      <c r="AC33" s="25"/>
      <c r="AD33" s="25"/>
      <c r="AE33" s="25"/>
      <c r="AF33" s="25"/>
      <c r="AG33" s="106" t="s">
        <v>73</v>
      </c>
      <c r="AH33" s="107"/>
      <c r="AI33" s="107"/>
      <c r="AJ33" s="107"/>
      <c r="AK33" s="107"/>
      <c r="AL33" s="107"/>
      <c r="AM33" s="107"/>
      <c r="AN33" s="107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</row>
    <row r="34" spans="1:100" ht="21" customHeight="1" outlineLevel="1">
      <c r="A34" s="55" t="s">
        <v>74</v>
      </c>
      <c r="B34" s="101"/>
      <c r="C34" s="102"/>
      <c r="D34" s="102"/>
      <c r="E34" s="102"/>
      <c r="F34" s="102"/>
      <c r="G34" s="102"/>
      <c r="H34" s="103"/>
      <c r="I34" s="56" t="s">
        <v>49</v>
      </c>
      <c r="J34" s="57"/>
      <c r="K34" s="104"/>
      <c r="L34" s="105"/>
      <c r="M34" s="55" t="s">
        <v>74</v>
      </c>
      <c r="N34" s="101"/>
      <c r="O34" s="102"/>
      <c r="P34" s="102"/>
      <c r="Q34" s="102"/>
      <c r="R34" s="102"/>
      <c r="S34" s="102"/>
      <c r="T34" s="102"/>
      <c r="U34" s="56" t="s">
        <v>51</v>
      </c>
      <c r="V34" s="57"/>
      <c r="W34" s="104"/>
      <c r="X34" s="105"/>
      <c r="Y34" s="61"/>
      <c r="Z34" s="61"/>
      <c r="AA34" s="61"/>
      <c r="AB34" s="61"/>
      <c r="AC34" s="25"/>
      <c r="AD34" s="25"/>
      <c r="AE34" s="25"/>
      <c r="AF34" s="25"/>
      <c r="AG34" s="63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</row>
    <row r="35" spans="1:100" ht="21" customHeight="1" outlineLevel="1">
      <c r="A35" s="55" t="s">
        <v>75</v>
      </c>
      <c r="B35" s="101"/>
      <c r="C35" s="102"/>
      <c r="D35" s="102"/>
      <c r="E35" s="102"/>
      <c r="F35" s="102"/>
      <c r="G35" s="102"/>
      <c r="H35" s="103"/>
      <c r="I35" s="56" t="s">
        <v>49</v>
      </c>
      <c r="J35" s="57"/>
      <c r="K35" s="104"/>
      <c r="L35" s="105"/>
      <c r="M35" s="55" t="s">
        <v>75</v>
      </c>
      <c r="N35" s="101"/>
      <c r="O35" s="102"/>
      <c r="P35" s="102"/>
      <c r="Q35" s="102"/>
      <c r="R35" s="102"/>
      <c r="S35" s="102"/>
      <c r="T35" s="102"/>
      <c r="U35" s="56" t="s">
        <v>51</v>
      </c>
      <c r="V35" s="57"/>
      <c r="W35" s="104"/>
      <c r="X35" s="105"/>
      <c r="Y35" s="61"/>
      <c r="Z35" s="61"/>
      <c r="AA35" s="61"/>
      <c r="AB35" s="61"/>
      <c r="AC35" s="25"/>
      <c r="AD35" s="25"/>
      <c r="AE35" s="25"/>
      <c r="AF35" s="25"/>
      <c r="AG35" s="63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</row>
    <row r="36" spans="1:100" ht="21" customHeight="1" outlineLevel="1">
      <c r="A36" s="55" t="s">
        <v>76</v>
      </c>
      <c r="B36" s="101"/>
      <c r="C36" s="102"/>
      <c r="D36" s="102"/>
      <c r="E36" s="102"/>
      <c r="F36" s="102"/>
      <c r="G36" s="102"/>
      <c r="H36" s="103"/>
      <c r="I36" s="56" t="s">
        <v>49</v>
      </c>
      <c r="J36" s="57"/>
      <c r="K36" s="104"/>
      <c r="L36" s="105"/>
      <c r="M36" s="55" t="s">
        <v>76</v>
      </c>
      <c r="N36" s="101"/>
      <c r="O36" s="102"/>
      <c r="P36" s="102"/>
      <c r="Q36" s="102"/>
      <c r="R36" s="102"/>
      <c r="S36" s="102"/>
      <c r="T36" s="102"/>
      <c r="U36" s="56" t="s">
        <v>51</v>
      </c>
      <c r="V36" s="57"/>
      <c r="W36" s="104"/>
      <c r="X36" s="105"/>
      <c r="Y36" s="61"/>
      <c r="Z36" s="61"/>
      <c r="AA36" s="61"/>
      <c r="AB36" s="61"/>
      <c r="AC36" s="25"/>
      <c r="AD36" s="25"/>
      <c r="AE36" s="25"/>
      <c r="AF36" s="25"/>
      <c r="AG36" s="63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</row>
    <row r="37" spans="1:100" ht="21" customHeight="1" outlineLevel="1">
      <c r="A37" s="55" t="s">
        <v>77</v>
      </c>
      <c r="B37" s="101"/>
      <c r="C37" s="102"/>
      <c r="D37" s="102"/>
      <c r="E37" s="102"/>
      <c r="F37" s="102"/>
      <c r="G37" s="102"/>
      <c r="H37" s="103"/>
      <c r="I37" s="56" t="s">
        <v>49</v>
      </c>
      <c r="J37" s="57"/>
      <c r="K37" s="104"/>
      <c r="L37" s="105"/>
      <c r="M37" s="55" t="s">
        <v>77</v>
      </c>
      <c r="N37" s="101"/>
      <c r="O37" s="102"/>
      <c r="P37" s="102"/>
      <c r="Q37" s="102"/>
      <c r="R37" s="102"/>
      <c r="S37" s="102"/>
      <c r="T37" s="102"/>
      <c r="U37" s="56" t="s">
        <v>51</v>
      </c>
      <c r="V37" s="57"/>
      <c r="W37" s="104"/>
      <c r="X37" s="105"/>
      <c r="Y37" s="61"/>
      <c r="Z37" s="61"/>
      <c r="AA37" s="61"/>
      <c r="AB37" s="61"/>
      <c r="AC37" s="25"/>
      <c r="AD37" s="25"/>
      <c r="AE37" s="25"/>
      <c r="AF37" s="25"/>
      <c r="AG37" s="63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</row>
    <row r="38" spans="1:100" ht="21" customHeight="1" outlineLevel="1">
      <c r="A38" s="55" t="s">
        <v>78</v>
      </c>
      <c r="B38" s="101"/>
      <c r="C38" s="102"/>
      <c r="D38" s="102"/>
      <c r="E38" s="102"/>
      <c r="F38" s="102"/>
      <c r="G38" s="102"/>
      <c r="H38" s="103"/>
      <c r="I38" s="56" t="s">
        <v>49</v>
      </c>
      <c r="J38" s="57"/>
      <c r="K38" s="104"/>
      <c r="L38" s="105"/>
      <c r="M38" s="55" t="s">
        <v>78</v>
      </c>
      <c r="N38" s="101"/>
      <c r="O38" s="102"/>
      <c r="P38" s="102"/>
      <c r="Q38" s="102"/>
      <c r="R38" s="102"/>
      <c r="S38" s="102"/>
      <c r="T38" s="102"/>
      <c r="U38" s="56" t="s">
        <v>51</v>
      </c>
      <c r="V38" s="57"/>
      <c r="W38" s="104"/>
      <c r="X38" s="105"/>
      <c r="Y38" s="61"/>
      <c r="Z38" s="61"/>
      <c r="AA38" s="61"/>
      <c r="AB38" s="61"/>
      <c r="AC38" s="25"/>
      <c r="AD38" s="25"/>
      <c r="AE38" s="25"/>
      <c r="AF38" s="25"/>
      <c r="AG38" s="63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</row>
    <row r="39" spans="1:100" ht="21" customHeight="1" outlineLevel="1">
      <c r="A39" s="55" t="s">
        <v>79</v>
      </c>
      <c r="B39" s="101"/>
      <c r="C39" s="102"/>
      <c r="D39" s="102"/>
      <c r="E39" s="102"/>
      <c r="F39" s="102"/>
      <c r="G39" s="102"/>
      <c r="H39" s="103"/>
      <c r="I39" s="56" t="s">
        <v>49</v>
      </c>
      <c r="J39" s="57"/>
      <c r="K39" s="104"/>
      <c r="L39" s="105"/>
      <c r="M39" s="55" t="s">
        <v>79</v>
      </c>
      <c r="N39" s="101"/>
      <c r="O39" s="102"/>
      <c r="P39" s="102"/>
      <c r="Q39" s="102"/>
      <c r="R39" s="102"/>
      <c r="S39" s="102"/>
      <c r="T39" s="102"/>
      <c r="U39" s="56" t="s">
        <v>51</v>
      </c>
      <c r="V39" s="57"/>
      <c r="W39" s="104"/>
      <c r="X39" s="105"/>
      <c r="Y39" s="61"/>
      <c r="Z39" s="61"/>
      <c r="AA39" s="61"/>
      <c r="AB39" s="61"/>
      <c r="AC39" s="25"/>
      <c r="AD39" s="25"/>
      <c r="AE39" s="25"/>
      <c r="AF39" s="25"/>
      <c r="AG39" s="63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</row>
    <row r="40" spans="1:100" ht="21" customHeight="1" outlineLevel="1">
      <c r="A40" s="55" t="s">
        <v>80</v>
      </c>
      <c r="B40" s="101"/>
      <c r="C40" s="102"/>
      <c r="D40" s="102"/>
      <c r="E40" s="102"/>
      <c r="F40" s="102"/>
      <c r="G40" s="102"/>
      <c r="H40" s="103"/>
      <c r="I40" s="56" t="s">
        <v>49</v>
      </c>
      <c r="J40" s="57"/>
      <c r="K40" s="104"/>
      <c r="L40" s="105"/>
      <c r="M40" s="55" t="s">
        <v>80</v>
      </c>
      <c r="N40" s="101"/>
      <c r="O40" s="102"/>
      <c r="P40" s="102"/>
      <c r="Q40" s="102"/>
      <c r="R40" s="102"/>
      <c r="S40" s="102"/>
      <c r="T40" s="102"/>
      <c r="U40" s="56" t="s">
        <v>51</v>
      </c>
      <c r="V40" s="57"/>
      <c r="W40" s="104"/>
      <c r="X40" s="105"/>
      <c r="Y40" s="61"/>
      <c r="Z40" s="61"/>
      <c r="AA40" s="61"/>
      <c r="AB40" s="61"/>
      <c r="AC40" s="25"/>
      <c r="AD40" s="25"/>
      <c r="AE40" s="25"/>
      <c r="AF40" s="25"/>
      <c r="AG40" s="63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</row>
    <row r="41" spans="1:100" ht="21" customHeight="1" outlineLevel="1">
      <c r="A41" s="55" t="s">
        <v>81</v>
      </c>
      <c r="B41" s="101"/>
      <c r="C41" s="102"/>
      <c r="D41" s="102"/>
      <c r="E41" s="102"/>
      <c r="F41" s="102"/>
      <c r="G41" s="102"/>
      <c r="H41" s="103"/>
      <c r="I41" s="56" t="s">
        <v>49</v>
      </c>
      <c r="J41" s="57"/>
      <c r="K41" s="104"/>
      <c r="L41" s="105"/>
      <c r="M41" s="55" t="s">
        <v>81</v>
      </c>
      <c r="N41" s="101"/>
      <c r="O41" s="102"/>
      <c r="P41" s="102"/>
      <c r="Q41" s="102"/>
      <c r="R41" s="102"/>
      <c r="S41" s="102"/>
      <c r="T41" s="102"/>
      <c r="U41" s="56" t="s">
        <v>51</v>
      </c>
      <c r="V41" s="57"/>
      <c r="W41" s="104"/>
      <c r="X41" s="105"/>
      <c r="Y41" s="61"/>
      <c r="Z41" s="61"/>
      <c r="AA41" s="61"/>
      <c r="AB41" s="61"/>
      <c r="AC41" s="25"/>
      <c r="AD41" s="25"/>
      <c r="AE41" s="25"/>
      <c r="AF41" s="25"/>
      <c r="AG41" s="63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</row>
    <row r="42" spans="1:100" ht="21" customHeight="1" outlineLevel="1">
      <c r="A42" s="55" t="s">
        <v>82</v>
      </c>
      <c r="B42" s="101"/>
      <c r="C42" s="102"/>
      <c r="D42" s="102"/>
      <c r="E42" s="102"/>
      <c r="F42" s="102"/>
      <c r="G42" s="102"/>
      <c r="H42" s="103"/>
      <c r="I42" s="56" t="s">
        <v>49</v>
      </c>
      <c r="J42" s="57"/>
      <c r="K42" s="104"/>
      <c r="L42" s="105"/>
      <c r="M42" s="55" t="s">
        <v>82</v>
      </c>
      <c r="N42" s="101"/>
      <c r="O42" s="102"/>
      <c r="P42" s="102"/>
      <c r="Q42" s="102"/>
      <c r="R42" s="102"/>
      <c r="S42" s="102"/>
      <c r="T42" s="102"/>
      <c r="U42" s="56" t="s">
        <v>51</v>
      </c>
      <c r="V42" s="57"/>
      <c r="W42" s="104"/>
      <c r="X42" s="105"/>
      <c r="Y42" s="61"/>
      <c r="Z42" s="61"/>
      <c r="AA42" s="61"/>
      <c r="AB42" s="61"/>
      <c r="AC42" s="25"/>
      <c r="AD42" s="25"/>
      <c r="AE42" s="25"/>
      <c r="AF42" s="25"/>
      <c r="AG42" s="63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</row>
    <row r="43" spans="1:100" ht="21" customHeight="1" outlineLevel="1">
      <c r="A43" s="55" t="s">
        <v>83</v>
      </c>
      <c r="B43" s="101"/>
      <c r="C43" s="102"/>
      <c r="D43" s="102"/>
      <c r="E43" s="102"/>
      <c r="F43" s="102"/>
      <c r="G43" s="102"/>
      <c r="H43" s="103"/>
      <c r="I43" s="56" t="s">
        <v>49</v>
      </c>
      <c r="J43" s="57"/>
      <c r="K43" s="104"/>
      <c r="L43" s="105"/>
      <c r="M43" s="55" t="s">
        <v>83</v>
      </c>
      <c r="N43" s="101"/>
      <c r="O43" s="102"/>
      <c r="P43" s="102"/>
      <c r="Q43" s="102"/>
      <c r="R43" s="102"/>
      <c r="S43" s="102"/>
      <c r="T43" s="102"/>
      <c r="U43" s="56" t="s">
        <v>51</v>
      </c>
      <c r="V43" s="57"/>
      <c r="W43" s="104"/>
      <c r="X43" s="105"/>
      <c r="Y43" s="61"/>
      <c r="Z43" s="61"/>
      <c r="AA43" s="61"/>
      <c r="AB43" s="61"/>
      <c r="AC43" s="25"/>
      <c r="AD43" s="25"/>
      <c r="AE43" s="25"/>
      <c r="AF43" s="25"/>
      <c r="AG43" s="63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</row>
    <row r="44" spans="1:100" ht="14.2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4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</row>
    <row r="45" spans="1:100" ht="14.2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4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</row>
    <row r="46" spans="1:100" ht="14.2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4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</row>
    <row r="47" spans="1:100" ht="14.2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4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</row>
    <row r="48" spans="1:100" ht="14.2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4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</row>
    <row r="49" spans="1:100" ht="14.2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4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</row>
    <row r="50" spans="1:100" ht="14.2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4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</row>
    <row r="51" spans="1:100" ht="14.2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4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</row>
    <row r="52" spans="1:100" ht="14.2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4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</row>
    <row r="53" spans="1:100" ht="14.2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4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</row>
    <row r="54" spans="1:100" ht="14.2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4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</row>
    <row r="55" spans="1:100" ht="14.2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4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</row>
    <row r="56" spans="1:100" ht="14.2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4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</row>
    <row r="57" spans="1:100" ht="14.2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4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</row>
    <row r="58" spans="1:100" ht="14.2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4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</row>
    <row r="59" spans="1:100" ht="14.2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4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</row>
    <row r="60" spans="1:100" ht="14.2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4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</row>
    <row r="61" spans="1:100" ht="14.2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4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</row>
    <row r="62" spans="1:100" ht="14.2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4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</row>
    <row r="63" spans="1:100" ht="14.2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4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</row>
    <row r="64" spans="1:100" ht="14.2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4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</row>
    <row r="65" spans="1:100" ht="14.2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4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</row>
    <row r="66" spans="1:100" ht="14.2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4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</row>
    <row r="67" spans="1:100" ht="14.2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4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</row>
    <row r="68" spans="1:100" ht="14.2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4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</row>
    <row r="69" spans="1:100" ht="14.2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4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</row>
    <row r="70" spans="1:100" ht="14.2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4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</row>
    <row r="71" spans="1:100" ht="14.2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4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</row>
    <row r="72" spans="1:100" ht="14.2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4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</row>
    <row r="73" spans="1:100" ht="14.2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4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</row>
    <row r="74" spans="1:100" ht="14.2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4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</row>
    <row r="75" spans="1:100" ht="14.2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4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</row>
    <row r="76" spans="1:100" ht="14.2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4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</row>
    <row r="77" spans="1:100" ht="14.2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4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</row>
    <row r="78" spans="1:100" ht="14.2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4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</row>
    <row r="79" spans="1:100" ht="14.2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4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</row>
    <row r="80" spans="1:100" ht="14.2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4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</row>
    <row r="81" spans="1:100" ht="14.2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4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</row>
    <row r="82" spans="1:100" ht="14.2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4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</row>
    <row r="83" spans="1:100" ht="14.2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4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</row>
    <row r="84" spans="1:100" ht="14.2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4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</row>
    <row r="85" spans="1:100" ht="14.2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4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</row>
    <row r="86" spans="1:100" ht="14.2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4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</row>
    <row r="87" spans="1:100" ht="14.2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4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</row>
    <row r="88" spans="1:100" ht="14.2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4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</row>
    <row r="89" spans="1:100" ht="14.2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4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</row>
    <row r="90" spans="1:100" ht="14.2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4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</row>
    <row r="91" spans="1:100" ht="14.2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4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</row>
    <row r="92" spans="1:100" ht="14.2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4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</row>
    <row r="93" spans="1:100" ht="14.2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4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</row>
    <row r="94" spans="1:100" ht="14.2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4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</row>
    <row r="95" spans="1:100" ht="14.2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4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</row>
    <row r="96" spans="1:100" ht="14.2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4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</row>
    <row r="97" spans="1:100" ht="14.2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4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</row>
    <row r="98" spans="1:100" ht="14.2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4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</row>
    <row r="99" spans="1:100" ht="14.2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4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</row>
    <row r="100" spans="1:100" ht="14.2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4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</row>
    <row r="101" spans="1:100" ht="14.2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4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</row>
  </sheetData>
  <mergeCells count="131">
    <mergeCell ref="AK5:AK6"/>
    <mergeCell ref="AH4:AH5"/>
    <mergeCell ref="AI4:AI5"/>
    <mergeCell ref="AJ4:AJ5"/>
    <mergeCell ref="AL5:AL6"/>
    <mergeCell ref="AM5:AM6"/>
    <mergeCell ref="U5:U6"/>
    <mergeCell ref="AD5:AD6"/>
    <mergeCell ref="AC5:AC6"/>
    <mergeCell ref="AB5:AB6"/>
    <mergeCell ref="Z4:Z5"/>
    <mergeCell ref="AA4:AA5"/>
    <mergeCell ref="N24:T24"/>
    <mergeCell ref="A5:A6"/>
    <mergeCell ref="B5:B6"/>
    <mergeCell ref="T5:T6"/>
    <mergeCell ref="Q4:Q5"/>
    <mergeCell ref="R4:R5"/>
    <mergeCell ref="S5:S6"/>
    <mergeCell ref="K26:L26"/>
    <mergeCell ref="K28:L28"/>
    <mergeCell ref="K27:L27"/>
    <mergeCell ref="N28:T28"/>
    <mergeCell ref="N27:T27"/>
    <mergeCell ref="N26:T26"/>
    <mergeCell ref="H4:H5"/>
    <mergeCell ref="G4:G5"/>
    <mergeCell ref="C5:C6"/>
    <mergeCell ref="K5:K6"/>
    <mergeCell ref="J5:J6"/>
    <mergeCell ref="P4:P5"/>
    <mergeCell ref="I4:I5"/>
    <mergeCell ref="L5:L6"/>
    <mergeCell ref="A23:L23"/>
    <mergeCell ref="M23:X23"/>
    <mergeCell ref="W35:X35"/>
    <mergeCell ref="K30:L30"/>
    <mergeCell ref="K29:L29"/>
    <mergeCell ref="AK27:AL28"/>
    <mergeCell ref="AM27:AS28"/>
    <mergeCell ref="K33:L33"/>
    <mergeCell ref="K34:L34"/>
    <mergeCell ref="K35:L35"/>
    <mergeCell ref="N35:T35"/>
    <mergeCell ref="N30:T30"/>
    <mergeCell ref="N29:T29"/>
    <mergeCell ref="AJ27:AJ28"/>
    <mergeCell ref="B27:H27"/>
    <mergeCell ref="AQ2:AS2"/>
    <mergeCell ref="AQ1:AS1"/>
    <mergeCell ref="AM1:AO1"/>
    <mergeCell ref="AM2:AO2"/>
    <mergeCell ref="BQ2:BZ2"/>
    <mergeCell ref="CB2:CK2"/>
    <mergeCell ref="CM2:CV2"/>
    <mergeCell ref="B24:H24"/>
    <mergeCell ref="B25:H25"/>
    <mergeCell ref="AE23:AT23"/>
    <mergeCell ref="K24:L24"/>
    <mergeCell ref="K25:L25"/>
    <mergeCell ref="N25:T25"/>
    <mergeCell ref="W24:X24"/>
    <mergeCell ref="AG24:AS24"/>
    <mergeCell ref="BF2:BO2"/>
    <mergeCell ref="AU2:BD2"/>
    <mergeCell ref="W25:X25"/>
    <mergeCell ref="Y4:Y5"/>
    <mergeCell ref="AS4:AS5"/>
    <mergeCell ref="AQ4:AQ5"/>
    <mergeCell ref="AR4:AR5"/>
    <mergeCell ref="B26:H26"/>
    <mergeCell ref="AH27:AI28"/>
    <mergeCell ref="AA27:AG28"/>
    <mergeCell ref="W26:X26"/>
    <mergeCell ref="W27:X27"/>
    <mergeCell ref="W31:X31"/>
    <mergeCell ref="W32:X32"/>
    <mergeCell ref="K32:L32"/>
    <mergeCell ref="N32:T32"/>
    <mergeCell ref="AA31:AG31"/>
    <mergeCell ref="B30:H30"/>
    <mergeCell ref="B28:H28"/>
    <mergeCell ref="B29:H29"/>
    <mergeCell ref="W29:X29"/>
    <mergeCell ref="W28:X28"/>
    <mergeCell ref="W30:X30"/>
    <mergeCell ref="AM31:AS31"/>
    <mergeCell ref="N31:T31"/>
    <mergeCell ref="K31:L31"/>
    <mergeCell ref="B31:H31"/>
    <mergeCell ref="B32:H32"/>
    <mergeCell ref="N36:T36"/>
    <mergeCell ref="W36:X36"/>
    <mergeCell ref="W37:X37"/>
    <mergeCell ref="B41:H41"/>
    <mergeCell ref="N41:T41"/>
    <mergeCell ref="K37:L37"/>
    <mergeCell ref="K36:L36"/>
    <mergeCell ref="B37:H37"/>
    <mergeCell ref="K38:L38"/>
    <mergeCell ref="B40:H40"/>
    <mergeCell ref="B36:H36"/>
    <mergeCell ref="B35:H35"/>
    <mergeCell ref="B33:H33"/>
    <mergeCell ref="B34:H34"/>
    <mergeCell ref="N33:T33"/>
    <mergeCell ref="N34:T34"/>
    <mergeCell ref="AG33:AN33"/>
    <mergeCell ref="W33:X33"/>
    <mergeCell ref="W34:X34"/>
    <mergeCell ref="N42:T42"/>
    <mergeCell ref="N43:T43"/>
    <mergeCell ref="W42:X42"/>
    <mergeCell ref="W43:X43"/>
    <mergeCell ref="W41:X41"/>
    <mergeCell ref="N37:T37"/>
    <mergeCell ref="N38:T38"/>
    <mergeCell ref="W39:X39"/>
    <mergeCell ref="W40:X40"/>
    <mergeCell ref="W38:X38"/>
    <mergeCell ref="N40:T40"/>
    <mergeCell ref="N39:T39"/>
    <mergeCell ref="B42:H42"/>
    <mergeCell ref="B43:H43"/>
    <mergeCell ref="K40:L40"/>
    <mergeCell ref="K39:L39"/>
    <mergeCell ref="K42:L42"/>
    <mergeCell ref="K43:L43"/>
    <mergeCell ref="K41:L41"/>
    <mergeCell ref="B38:H38"/>
    <mergeCell ref="B39:H39"/>
  </mergeCells>
  <dataValidations count="3">
    <dataValidation type="list" allowBlank="1" showInputMessage="1" showErrorMessage="1" prompt="FPFM - Súmula - Digite uma das opções a seguir:_x000a_A1, A2, B, C, M, J" sqref="AM1">
      <formula1>"A1,A2,B,C,M,J"</formula1>
    </dataValidation>
    <dataValidation type="list" allowBlank="1" showInputMessage="1" showErrorMessage="1" prompt="FPFM-Sumula Eletrônica - Nome digitado incorretamente. Digite o nome exatamente como foi cadastrado na lista de jogadores da equipe, ou selecione a partir da lista." sqref="J9:J10 S9:S10 AB9:AB10 AK9:AK10 J13 S13 AB13 AK13 J16 S16 AB16 AK16 J19 S19 AB19 AK19 J22 S22 AB22 AK22">
      <formula1>LS_EQUIPE1</formula1>
    </dataValidation>
    <dataValidation type="list" allowBlank="1" showInputMessage="1" showErrorMessage="1" prompt="FPFM-Sumula Eletrônica - Nome digitado incorretamente. Digite o nome exatamente como foi cadastrado na lista de jogadores da equipe, ou selecione a partir da lista." sqref="R9:R10 AA9:AA10 AJ9:AJ10 AS9:AS10 R13 AA13 AJ13 AS13 R16 AA16 AJ16 AS16 R19 AA19 AJ19 AS19 R22 AA22 AJ22 AS22">
      <formula1>LS_EQUIPE2</formula1>
    </dataValidation>
  </dataValidations>
  <printOptions horizontalCentered="1"/>
  <pageMargins left="0.11811023622047245" right="0.11811023622047245" top="0.15748031496062992" bottom="0.15748031496062992" header="0" footer="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opLeftCell="A4" workbookViewId="0"/>
  </sheetViews>
  <sheetFormatPr defaultColWidth="12.5703125" defaultRowHeight="15" customHeight="1" outlineLevelRow="1" outlineLevelCol="1"/>
  <cols>
    <col min="1" max="1" width="5.85546875" customWidth="1"/>
    <col min="2" max="2" width="6.7109375" customWidth="1"/>
    <col min="3" max="3" width="16.42578125" customWidth="1"/>
    <col min="4" max="12" width="5.85546875" customWidth="1"/>
    <col min="13" max="13" width="6.7109375" customWidth="1"/>
    <col min="14" max="14" width="16.42578125" hidden="1" customWidth="1" outlineLevel="1"/>
    <col min="15" max="15" width="12.5703125" collapsed="1"/>
  </cols>
  <sheetData>
    <row r="1" spans="1:14" ht="12.75" customHeight="1">
      <c r="A1" s="1"/>
      <c r="B1" s="64"/>
      <c r="C1" s="65" t="s">
        <v>84</v>
      </c>
      <c r="D1" s="66"/>
      <c r="E1" s="66"/>
      <c r="F1" s="66"/>
      <c r="G1" s="66"/>
      <c r="H1" s="66"/>
      <c r="I1" s="66"/>
      <c r="J1" s="66"/>
      <c r="K1" s="66"/>
      <c r="L1" s="66"/>
      <c r="M1" s="1"/>
      <c r="N1" s="1"/>
    </row>
    <row r="2" spans="1:14" ht="6" customHeight="1">
      <c r="A2" s="1"/>
      <c r="B2" s="64"/>
      <c r="C2" s="66"/>
      <c r="D2" s="66"/>
      <c r="E2" s="66"/>
      <c r="F2" s="66"/>
      <c r="G2" s="66"/>
      <c r="H2" s="66"/>
      <c r="I2" s="66"/>
      <c r="J2" s="66"/>
      <c r="K2" s="66"/>
      <c r="L2" s="66"/>
      <c r="M2" s="1"/>
      <c r="N2" s="1"/>
    </row>
    <row r="3" spans="1:14" ht="18" customHeight="1">
      <c r="A3" s="1"/>
      <c r="B3" s="64"/>
      <c r="C3" s="66" t="s">
        <v>85</v>
      </c>
      <c r="D3" s="67" t="str">
        <f>Súmula!AA27</f>
        <v>CEPE CLUBE 2004</v>
      </c>
      <c r="E3" s="68"/>
      <c r="F3" s="68"/>
      <c r="G3" s="69">
        <f>Súmula!AH27</f>
        <v>17</v>
      </c>
      <c r="H3" s="70" t="s">
        <v>58</v>
      </c>
      <c r="I3" s="71">
        <f>Súmula!AK27</f>
        <v>33</v>
      </c>
      <c r="J3" s="72"/>
      <c r="K3" s="72"/>
      <c r="L3" s="73" t="str">
        <f>Súmula!AM27</f>
        <v xml:space="preserve">S.C. CORINTHIANS P. </v>
      </c>
      <c r="M3" s="1"/>
      <c r="N3" s="1"/>
    </row>
    <row r="4" spans="1:14" ht="6" customHeight="1">
      <c r="A4" s="1"/>
      <c r="B4" s="64"/>
      <c r="C4" s="66"/>
      <c r="D4" s="66"/>
      <c r="E4" s="66"/>
      <c r="F4" s="66"/>
      <c r="G4" s="66"/>
      <c r="H4" s="46"/>
      <c r="I4" s="46"/>
      <c r="J4" s="46"/>
      <c r="K4" s="46"/>
      <c r="L4" s="66"/>
      <c r="M4" s="1"/>
      <c r="N4" s="1"/>
    </row>
    <row r="5" spans="1:14" ht="18" customHeight="1">
      <c r="A5" s="1"/>
      <c r="B5" s="64"/>
      <c r="C5" s="66" t="s">
        <v>86</v>
      </c>
      <c r="D5" s="126" t="str">
        <f>Súmula!AG24</f>
        <v>23 de Março de 2024</v>
      </c>
      <c r="E5" s="127"/>
      <c r="F5" s="128"/>
      <c r="G5" s="66"/>
      <c r="H5" s="46"/>
      <c r="I5" s="46"/>
      <c r="J5" s="46"/>
      <c r="K5" s="74" t="s">
        <v>87</v>
      </c>
      <c r="L5" s="75" t="str">
        <f>IF(Súmula!AM1="","",Súmula!AM1)</f>
        <v>M</v>
      </c>
      <c r="M5" s="1"/>
      <c r="N5" s="1"/>
    </row>
    <row r="6" spans="1:14" ht="6" customHeight="1">
      <c r="A6" s="1"/>
      <c r="B6" s="6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8" customHeight="1">
      <c r="A7" s="76" t="s">
        <v>88</v>
      </c>
      <c r="B7" s="77" t="s">
        <v>89</v>
      </c>
      <c r="C7" s="76" t="s">
        <v>90</v>
      </c>
      <c r="D7" s="76" t="s">
        <v>91</v>
      </c>
      <c r="E7" s="76" t="s">
        <v>92</v>
      </c>
      <c r="F7" s="76" t="s">
        <v>93</v>
      </c>
      <c r="G7" s="76" t="s">
        <v>94</v>
      </c>
      <c r="H7" s="76" t="s">
        <v>95</v>
      </c>
      <c r="I7" s="76" t="s">
        <v>96</v>
      </c>
      <c r="J7" s="76" t="s">
        <v>97</v>
      </c>
      <c r="K7" s="76" t="s">
        <v>98</v>
      </c>
      <c r="L7" s="76" t="s">
        <v>99</v>
      </c>
      <c r="M7" s="1"/>
      <c r="N7" s="76" t="s">
        <v>100</v>
      </c>
    </row>
    <row r="8" spans="1:14" ht="18.75" customHeight="1">
      <c r="A8" s="78">
        <f>Súmula!A24</f>
        <v>1</v>
      </c>
      <c r="B8" s="79">
        <f>IF(C8="","",Súmula!K24)</f>
        <v>1982</v>
      </c>
      <c r="C8" s="80" t="str">
        <f>IF(Súmula!B24="","",Súmula!B24)</f>
        <v>Marcelinho</v>
      </c>
      <c r="D8" s="78">
        <f t="shared" ref="D8:D27" si="0">IF(C8="","",SUM(F8:H8))</f>
        <v>4</v>
      </c>
      <c r="E8" s="75">
        <f t="shared" ref="E8:E27" si="1">IF(C8="","",(F8*2)+G8)</f>
        <v>0</v>
      </c>
      <c r="F8" s="78">
        <f>IF(C8="","",(SUMIF(Súmula!$A:$A,Resumo!$C8,Súmula!AU:AU)+SUMIF(Súmula!$J:$J,Resumo!$C8,Súmula!BF:BF)+SUMIF(Súmula!$S:$S,Resumo!$C8,Súmula!BQ:BQ)+SUMIF(Súmula!$AB:$AB,Resumo!$C8,Súmula!CB:CB)+SUMIF(Súmula!$AK:$AK,Resumo!$C8,Súmula!CM:CM)))</f>
        <v>0</v>
      </c>
      <c r="G8" s="78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78">
        <f>IF(C8="","",(SUMIF(Súmula!$A:$A,Resumo!$C8,Súmula!AW:AW)+SUMIF(Súmula!$J:$J,Resumo!$C8,Súmula!BH:BH)+SUMIF(Súmula!$S:$S,Resumo!$C8,Súmula!BS:BS)+SUMIF(Súmula!$AB:$AB,Resumo!$C8,Súmula!CD:CD)+SUMIF(Súmula!$AK:$AK,Resumo!$C8,Súmula!CO:CO)))</f>
        <v>4</v>
      </c>
      <c r="I8" s="78">
        <f>IF(C8="","",(SUMIF(Súmula!$A:$A,Resumo!$C8,Súmula!AX:AX)+SUMIF(Súmula!$J:$J,Resumo!$C8,Súmula!BI:BI)+SUMIF(Súmula!$S:$S,Resumo!$C8,Súmula!BT:BT)+SUMIF(Súmula!$AB:$AB,Resumo!$C8,Súmula!CE:CE)+SUMIF(Súmula!$AK:$AK,Resumo!$C8,Súmula!CP:CP)))</f>
        <v>10</v>
      </c>
      <c r="J8" s="78">
        <f>IF(C8="","",(SUMIF(Súmula!$A:$A,Resumo!$C8,Súmula!AY:AY)+SUMIF(Súmula!$J:$J,Resumo!$C8,Súmula!BJ:BJ)+SUMIF(Súmula!$S:$S,Resumo!$C8,Súmula!BU:BU)+SUMIF(Súmula!$AB:$AB,Resumo!$C8,Súmula!CF:CF)+SUMIF(Súmula!$AK:$AK,Resumo!$C8,Súmula!CQ:CQ)))</f>
        <v>19</v>
      </c>
      <c r="K8" s="78">
        <f t="shared" ref="K8:K27" si="2">IF(C8="","",I8-J8)</f>
        <v>-9</v>
      </c>
      <c r="L8" s="78"/>
      <c r="M8" s="1"/>
      <c r="N8" s="78" t="str">
        <f t="shared" ref="N8:N27" si="3">IF(N9="",IF(C8="","",PROPER(C8)&amp;" "&amp;E8&amp;"/"&amp;D8*2),IF(C8="","",PROPER(C8)&amp;" "&amp;E8&amp;"/"&amp;D8*2&amp;","))</f>
        <v>Marcelinho 0/8,</v>
      </c>
    </row>
    <row r="9" spans="1:14" ht="18.75" customHeight="1">
      <c r="A9" s="78">
        <f>Súmula!A25</f>
        <v>2</v>
      </c>
      <c r="B9" s="79">
        <f>IF(C9="","",Súmula!K25)</f>
        <v>1532</v>
      </c>
      <c r="C9" s="80" t="str">
        <f>IF(Súmula!B25="","",Súmula!B25)</f>
        <v>Basílio</v>
      </c>
      <c r="D9" s="78">
        <f t="shared" si="0"/>
        <v>5</v>
      </c>
      <c r="E9" s="75">
        <f t="shared" si="1"/>
        <v>7</v>
      </c>
      <c r="F9" s="78">
        <f>IF(C9="","",(SUMIF(Súmula!$A:$A,Resumo!$C9,Súmula!AU:AU)+SUMIF(Súmula!$J:$J,Resumo!$C9,Súmula!BF:BF)+SUMIF(Súmula!$S:$S,Resumo!$C9,Súmula!BQ:BQ)+SUMIF(Súmula!$AB:$AB,Resumo!$C9,Súmula!CB:CB)+SUMIF(Súmula!$AK:$AK,Resumo!$C9,Súmula!CM:CM)))</f>
        <v>3</v>
      </c>
      <c r="G9" s="78">
        <f>IF(C9="","",(SUMIF(Súmula!$A:$A,Resumo!$C9,Súmula!AV:AV)+SUMIF(Súmula!$J:$J,Resumo!$C9,Súmula!BG:BG)+SUMIF(Súmula!$S:$S,Resumo!$C9,Súmula!BR:BR)+SUMIF(Súmula!$AB:$AB,Resumo!$C9,Súmula!CC:CC)+SUMIF(Súmula!$AK:$AK,Resumo!$C9,Súmula!CN:CN)))</f>
        <v>1</v>
      </c>
      <c r="H9" s="78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78">
        <f>IF(C9="","",(SUMIF(Súmula!$A:$A,Resumo!$C9,Súmula!AX:AX)+SUMIF(Súmula!$J:$J,Resumo!$C9,Súmula!BI:BI)+SUMIF(Súmula!$S:$S,Resumo!$C9,Súmula!BT:BT)+SUMIF(Súmula!$AB:$AB,Resumo!$C9,Súmula!CE:CE)+SUMIF(Súmula!$AK:$AK,Resumo!$C9,Súmula!CP:CP)))</f>
        <v>18</v>
      </c>
      <c r="J9" s="78">
        <f>IF(C9="","",(SUMIF(Súmula!$A:$A,Resumo!$C9,Súmula!AY:AY)+SUMIF(Súmula!$J:$J,Resumo!$C9,Súmula!BJ:BJ)+SUMIF(Súmula!$S:$S,Resumo!$C9,Súmula!BU:BU)+SUMIF(Súmula!$AB:$AB,Resumo!$C9,Súmula!CF:CF)+SUMIF(Súmula!$AK:$AK,Resumo!$C9,Súmula!CQ:CQ)))</f>
        <v>17</v>
      </c>
      <c r="K9" s="78">
        <f t="shared" si="2"/>
        <v>1</v>
      </c>
      <c r="L9" s="78"/>
      <c r="M9" s="1"/>
      <c r="N9" s="78" t="str">
        <f t="shared" si="3"/>
        <v>Basílio 7/10,</v>
      </c>
    </row>
    <row r="10" spans="1:14" ht="18.75" customHeight="1">
      <c r="A10" s="78">
        <f>Súmula!A26</f>
        <v>3</v>
      </c>
      <c r="B10" s="79">
        <f>IF(C10="","",Súmula!K26)</f>
        <v>2381</v>
      </c>
      <c r="C10" s="80" t="str">
        <f>IF(Súmula!B26="","",Súmula!B26)</f>
        <v>Russo</v>
      </c>
      <c r="D10" s="78">
        <f t="shared" si="0"/>
        <v>5</v>
      </c>
      <c r="E10" s="75">
        <f t="shared" si="1"/>
        <v>4</v>
      </c>
      <c r="F10" s="78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78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2</v>
      </c>
      <c r="H10" s="78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78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16</v>
      </c>
      <c r="J10" s="78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17</v>
      </c>
      <c r="K10" s="78">
        <f t="shared" si="2"/>
        <v>-1</v>
      </c>
      <c r="L10" s="78"/>
      <c r="M10" s="1"/>
      <c r="N10" s="78" t="str">
        <f t="shared" si="3"/>
        <v>Russo 4/10,</v>
      </c>
    </row>
    <row r="11" spans="1:14" ht="18.75" customHeight="1">
      <c r="A11" s="78">
        <f>Súmula!A27</f>
        <v>4</v>
      </c>
      <c r="B11" s="79">
        <f>IF(C11="","",Súmula!K27)</f>
        <v>1922</v>
      </c>
      <c r="C11" s="80" t="str">
        <f>IF(Súmula!B27="","",Súmula!B27)</f>
        <v xml:space="preserve">Walnir </v>
      </c>
      <c r="D11" s="78">
        <f t="shared" si="0"/>
        <v>5</v>
      </c>
      <c r="E11" s="75">
        <f t="shared" si="1"/>
        <v>5</v>
      </c>
      <c r="F11" s="78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78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3</v>
      </c>
      <c r="H11" s="78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78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21</v>
      </c>
      <c r="J11" s="78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21</v>
      </c>
      <c r="K11" s="78">
        <f t="shared" si="2"/>
        <v>0</v>
      </c>
      <c r="L11" s="78"/>
      <c r="M11" s="1"/>
      <c r="N11" s="78" t="str">
        <f t="shared" si="3"/>
        <v>Walnir  5/10,</v>
      </c>
    </row>
    <row r="12" spans="1:14" ht="18.75" customHeight="1">
      <c r="A12" s="78">
        <f>Súmula!A28</f>
        <v>5</v>
      </c>
      <c r="B12" s="79">
        <f>IF(C12="","",Súmula!K28)</f>
        <v>134</v>
      </c>
      <c r="C12" s="80" t="str">
        <f>IF(Súmula!B28="","",Súmula!B28)</f>
        <v>Mario Novaes</v>
      </c>
      <c r="D12" s="78">
        <f t="shared" si="0"/>
        <v>4</v>
      </c>
      <c r="E12" s="75">
        <f t="shared" si="1"/>
        <v>1</v>
      </c>
      <c r="F12" s="78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78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78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3</v>
      </c>
      <c r="I12" s="78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11</v>
      </c>
      <c r="J12" s="78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15</v>
      </c>
      <c r="K12" s="78">
        <f t="shared" si="2"/>
        <v>-4</v>
      </c>
      <c r="L12" s="78"/>
      <c r="M12" s="1"/>
      <c r="N12" s="78" t="str">
        <f t="shared" si="3"/>
        <v>Mario Novaes 1/8,</v>
      </c>
    </row>
    <row r="13" spans="1:14" ht="18.75" customHeight="1">
      <c r="A13" s="78" t="str">
        <f>Súmula!A29</f>
        <v>R1</v>
      </c>
      <c r="B13" s="79">
        <f>IF(C13="","",Súmula!K29)</f>
        <v>171</v>
      </c>
      <c r="C13" s="80" t="str">
        <f>IF(Súmula!B29="","",Súmula!B29)</f>
        <v>Charleaux</v>
      </c>
      <c r="D13" s="78">
        <f t="shared" si="0"/>
        <v>1</v>
      </c>
      <c r="E13" s="75">
        <f t="shared" si="1"/>
        <v>0</v>
      </c>
      <c r="F13" s="78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78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78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78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1</v>
      </c>
      <c r="J13" s="78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7</v>
      </c>
      <c r="K13" s="78">
        <f t="shared" si="2"/>
        <v>-6</v>
      </c>
      <c r="L13" s="78"/>
      <c r="M13" s="1"/>
      <c r="N13" s="78" t="str">
        <f t="shared" si="3"/>
        <v>Charleaux 0/2,</v>
      </c>
    </row>
    <row r="14" spans="1:14" ht="18.75" customHeight="1">
      <c r="A14" s="78" t="str">
        <f>Súmula!A30</f>
        <v>R2</v>
      </c>
      <c r="B14" s="79">
        <f>IF(C14="","",Súmula!K30)</f>
        <v>169</v>
      </c>
      <c r="C14" s="80" t="str">
        <f>IF(Súmula!B30="","",Súmula!B30)</f>
        <v>Novaes</v>
      </c>
      <c r="D14" s="78">
        <f t="shared" si="0"/>
        <v>0</v>
      </c>
      <c r="E14" s="75">
        <f t="shared" si="1"/>
        <v>0</v>
      </c>
      <c r="F14" s="78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78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78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0</v>
      </c>
      <c r="I14" s="78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0</v>
      </c>
      <c r="J14" s="78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0</v>
      </c>
      <c r="K14" s="78">
        <f t="shared" si="2"/>
        <v>0</v>
      </c>
      <c r="L14" s="78"/>
      <c r="M14" s="1"/>
      <c r="N14" s="78" t="str">
        <f t="shared" si="3"/>
        <v>Novaes 0/0,</v>
      </c>
    </row>
    <row r="15" spans="1:14" ht="18.75" customHeight="1">
      <c r="A15" s="78" t="str">
        <f>Súmula!A31</f>
        <v>R3</v>
      </c>
      <c r="B15" s="79">
        <f>IF(C15="","",Súmula!K31)</f>
        <v>2365</v>
      </c>
      <c r="C15" s="80" t="str">
        <f>IF(Súmula!B31="","",Súmula!B31)</f>
        <v>Pepe 2004</v>
      </c>
      <c r="D15" s="78">
        <f t="shared" si="0"/>
        <v>0</v>
      </c>
      <c r="E15" s="75">
        <f t="shared" si="1"/>
        <v>0</v>
      </c>
      <c r="F15" s="78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78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78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78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78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78">
        <f t="shared" si="2"/>
        <v>0</v>
      </c>
      <c r="L15" s="78"/>
      <c r="M15" s="1"/>
      <c r="N15" s="78" t="str">
        <f t="shared" si="3"/>
        <v>Pepe 2004 0/0,</v>
      </c>
    </row>
    <row r="16" spans="1:14" ht="18.75" customHeight="1">
      <c r="A16" s="78" t="str">
        <f>Súmula!A32</f>
        <v>R4</v>
      </c>
      <c r="B16" s="79">
        <f>IF(C16="","",Súmula!K32)</f>
        <v>1237</v>
      </c>
      <c r="C16" s="80" t="str">
        <f>IF(Súmula!B32="","",Súmula!B32)</f>
        <v>Sidney Alves</v>
      </c>
      <c r="D16" s="78">
        <f t="shared" si="0"/>
        <v>1</v>
      </c>
      <c r="E16" s="75">
        <f t="shared" si="1"/>
        <v>0</v>
      </c>
      <c r="F16" s="78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78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78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1</v>
      </c>
      <c r="I16" s="78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78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6</v>
      </c>
      <c r="K16" s="78">
        <f t="shared" si="2"/>
        <v>-6</v>
      </c>
      <c r="L16" s="78"/>
      <c r="M16" s="1"/>
      <c r="N16" s="78" t="str">
        <f t="shared" si="3"/>
        <v>Sidney Alves 0/2</v>
      </c>
    </row>
    <row r="17" spans="1:14" ht="18.75" customHeight="1">
      <c r="A17" s="78" t="str">
        <f>Súmula!A33</f>
        <v>R5</v>
      </c>
      <c r="B17" s="79" t="str">
        <f>IF(C17="","",Súmula!K33)</f>
        <v/>
      </c>
      <c r="C17" s="80" t="str">
        <f>IF(Súmula!B33="","",Súmula!B33)</f>
        <v/>
      </c>
      <c r="D17" s="78" t="str">
        <f t="shared" si="0"/>
        <v/>
      </c>
      <c r="E17" s="75" t="str">
        <f t="shared" si="1"/>
        <v/>
      </c>
      <c r="F17" s="78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78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78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78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78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78" t="str">
        <f t="shared" si="2"/>
        <v/>
      </c>
      <c r="L17" s="78"/>
      <c r="M17" s="1"/>
      <c r="N17" s="78" t="str">
        <f t="shared" si="3"/>
        <v/>
      </c>
    </row>
    <row r="18" spans="1:14" ht="18.75" customHeight="1" outlineLevel="1">
      <c r="A18" s="78" t="str">
        <f>Súmula!A34</f>
        <v>R6</v>
      </c>
      <c r="B18" s="79" t="str">
        <f>IF(C18="","",Súmula!K34)</f>
        <v/>
      </c>
      <c r="C18" s="80" t="str">
        <f>IF(Súmula!B34="","",Súmula!B34)</f>
        <v/>
      </c>
      <c r="D18" s="78" t="str">
        <f t="shared" si="0"/>
        <v/>
      </c>
      <c r="E18" s="75" t="str">
        <f t="shared" si="1"/>
        <v/>
      </c>
      <c r="F18" s="78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78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78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78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78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78" t="str">
        <f t="shared" si="2"/>
        <v/>
      </c>
      <c r="L18" s="78"/>
      <c r="M18" s="1"/>
      <c r="N18" s="78" t="str">
        <f t="shared" si="3"/>
        <v/>
      </c>
    </row>
    <row r="19" spans="1:14" ht="18.75" customHeight="1" outlineLevel="1">
      <c r="A19" s="78" t="str">
        <f>Súmula!A35</f>
        <v>R7</v>
      </c>
      <c r="B19" s="79" t="str">
        <f>IF(C19="","",Súmula!K35)</f>
        <v/>
      </c>
      <c r="C19" s="80" t="str">
        <f>IF(Súmula!B35="","",Súmula!B35)</f>
        <v/>
      </c>
      <c r="D19" s="78" t="str">
        <f t="shared" si="0"/>
        <v/>
      </c>
      <c r="E19" s="75" t="str">
        <f t="shared" si="1"/>
        <v/>
      </c>
      <c r="F19" s="78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78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78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78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78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78" t="str">
        <f t="shared" si="2"/>
        <v/>
      </c>
      <c r="L19" s="78"/>
      <c r="M19" s="1"/>
      <c r="N19" s="78" t="str">
        <f t="shared" si="3"/>
        <v/>
      </c>
    </row>
    <row r="20" spans="1:14" ht="18.75" customHeight="1" outlineLevel="1">
      <c r="A20" s="78" t="str">
        <f>Súmula!A36</f>
        <v>R8</v>
      </c>
      <c r="B20" s="79" t="str">
        <f>IF(C20="","",Súmula!K36)</f>
        <v/>
      </c>
      <c r="C20" s="80" t="str">
        <f>IF(Súmula!B36="","",Súmula!B36)</f>
        <v/>
      </c>
      <c r="D20" s="78" t="str">
        <f t="shared" si="0"/>
        <v/>
      </c>
      <c r="E20" s="75" t="str">
        <f t="shared" si="1"/>
        <v/>
      </c>
      <c r="F20" s="78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78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78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78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78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78" t="str">
        <f t="shared" si="2"/>
        <v/>
      </c>
      <c r="L20" s="78"/>
      <c r="M20" s="1"/>
      <c r="N20" s="78" t="str">
        <f t="shared" si="3"/>
        <v/>
      </c>
    </row>
    <row r="21" spans="1:14" ht="18.75" customHeight="1" outlineLevel="1">
      <c r="A21" s="78" t="str">
        <f>Súmula!A37</f>
        <v>R9</v>
      </c>
      <c r="B21" s="79" t="str">
        <f>IF(C21="","",Súmula!K37)</f>
        <v/>
      </c>
      <c r="C21" s="80" t="str">
        <f>IF(Súmula!B37="","",Súmula!B37)</f>
        <v/>
      </c>
      <c r="D21" s="78" t="str">
        <f t="shared" si="0"/>
        <v/>
      </c>
      <c r="E21" s="75" t="str">
        <f t="shared" si="1"/>
        <v/>
      </c>
      <c r="F21" s="78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78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78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78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78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78" t="str">
        <f t="shared" si="2"/>
        <v/>
      </c>
      <c r="L21" s="78"/>
      <c r="M21" s="1"/>
      <c r="N21" s="78" t="str">
        <f t="shared" si="3"/>
        <v/>
      </c>
    </row>
    <row r="22" spans="1:14" ht="18.75" customHeight="1" outlineLevel="1">
      <c r="A22" s="78" t="str">
        <f>Súmula!A38</f>
        <v>R10</v>
      </c>
      <c r="B22" s="79" t="str">
        <f>IF(C22="","",Súmula!K38)</f>
        <v/>
      </c>
      <c r="C22" s="80" t="str">
        <f>IF(Súmula!B38="","",Súmula!B38)</f>
        <v/>
      </c>
      <c r="D22" s="78" t="str">
        <f t="shared" si="0"/>
        <v/>
      </c>
      <c r="E22" s="75" t="str">
        <f t="shared" si="1"/>
        <v/>
      </c>
      <c r="F22" s="78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78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78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78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78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78" t="str">
        <f t="shared" si="2"/>
        <v/>
      </c>
      <c r="L22" s="78"/>
      <c r="M22" s="1"/>
      <c r="N22" s="78" t="str">
        <f t="shared" si="3"/>
        <v/>
      </c>
    </row>
    <row r="23" spans="1:14" ht="18.75" customHeight="1" outlineLevel="1">
      <c r="A23" s="78" t="str">
        <f>Súmula!A39</f>
        <v>R11</v>
      </c>
      <c r="B23" s="79" t="str">
        <f>IF(C23="","",Súmula!K39)</f>
        <v/>
      </c>
      <c r="C23" s="80" t="str">
        <f>IF(Súmula!B39="","",Súmula!B39)</f>
        <v/>
      </c>
      <c r="D23" s="78" t="str">
        <f t="shared" si="0"/>
        <v/>
      </c>
      <c r="E23" s="75" t="str">
        <f t="shared" si="1"/>
        <v/>
      </c>
      <c r="F23" s="78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78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78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78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78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78" t="str">
        <f t="shared" si="2"/>
        <v/>
      </c>
      <c r="L23" s="78"/>
      <c r="M23" s="1"/>
      <c r="N23" s="78" t="str">
        <f t="shared" si="3"/>
        <v/>
      </c>
    </row>
    <row r="24" spans="1:14" ht="18.75" customHeight="1" outlineLevel="1">
      <c r="A24" s="78" t="str">
        <f>Súmula!A40</f>
        <v>R12</v>
      </c>
      <c r="B24" s="79" t="str">
        <f>IF(C24="","",Súmula!K40)</f>
        <v/>
      </c>
      <c r="C24" s="80" t="str">
        <f>IF(Súmula!B40="","",Súmula!B40)</f>
        <v/>
      </c>
      <c r="D24" s="78" t="str">
        <f t="shared" si="0"/>
        <v/>
      </c>
      <c r="E24" s="75" t="str">
        <f t="shared" si="1"/>
        <v/>
      </c>
      <c r="F24" s="78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78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78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78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78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78" t="str">
        <f t="shared" si="2"/>
        <v/>
      </c>
      <c r="L24" s="78"/>
      <c r="M24" s="1"/>
      <c r="N24" s="78" t="str">
        <f t="shared" si="3"/>
        <v/>
      </c>
    </row>
    <row r="25" spans="1:14" ht="18.75" customHeight="1" outlineLevel="1">
      <c r="A25" s="78" t="str">
        <f>Súmula!A41</f>
        <v>R13</v>
      </c>
      <c r="B25" s="79" t="str">
        <f>IF(C25="","",Súmula!K41)</f>
        <v/>
      </c>
      <c r="C25" s="80" t="str">
        <f>IF(Súmula!B41="","",Súmula!B41)</f>
        <v/>
      </c>
      <c r="D25" s="78" t="str">
        <f t="shared" si="0"/>
        <v/>
      </c>
      <c r="E25" s="75" t="str">
        <f t="shared" si="1"/>
        <v/>
      </c>
      <c r="F25" s="78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78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78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78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78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78" t="str">
        <f t="shared" si="2"/>
        <v/>
      </c>
      <c r="L25" s="78"/>
      <c r="M25" s="1"/>
      <c r="N25" s="78" t="str">
        <f t="shared" si="3"/>
        <v/>
      </c>
    </row>
    <row r="26" spans="1:14" ht="18.75" customHeight="1" outlineLevel="1">
      <c r="A26" s="78" t="str">
        <f>Súmula!A42</f>
        <v>R14</v>
      </c>
      <c r="B26" s="79" t="str">
        <f>IF(C26="","",Súmula!K42)</f>
        <v/>
      </c>
      <c r="C26" s="80" t="str">
        <f>IF(Súmula!B42="","",Súmula!B42)</f>
        <v/>
      </c>
      <c r="D26" s="78" t="str">
        <f t="shared" si="0"/>
        <v/>
      </c>
      <c r="E26" s="75" t="str">
        <f t="shared" si="1"/>
        <v/>
      </c>
      <c r="F26" s="78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78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78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78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78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78" t="str">
        <f t="shared" si="2"/>
        <v/>
      </c>
      <c r="L26" s="78"/>
      <c r="M26" s="1"/>
      <c r="N26" s="78" t="str">
        <f t="shared" si="3"/>
        <v/>
      </c>
    </row>
    <row r="27" spans="1:14" ht="18.75" customHeight="1" outlineLevel="1">
      <c r="A27" s="78" t="str">
        <f>Súmula!A43</f>
        <v>R15</v>
      </c>
      <c r="B27" s="79" t="str">
        <f>IF(C27="","",Súmula!K43)</f>
        <v/>
      </c>
      <c r="C27" s="80" t="str">
        <f>IF(Súmula!B43="","",Súmula!B43)</f>
        <v/>
      </c>
      <c r="D27" s="78" t="str">
        <f t="shared" si="0"/>
        <v/>
      </c>
      <c r="E27" s="75" t="str">
        <f t="shared" si="1"/>
        <v/>
      </c>
      <c r="F27" s="78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78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78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78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78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78" t="str">
        <f t="shared" si="2"/>
        <v/>
      </c>
      <c r="L27" s="78"/>
      <c r="M27" s="1"/>
      <c r="N27" s="78" t="str">
        <f t="shared" si="3"/>
        <v/>
      </c>
    </row>
    <row r="28" spans="1:14" ht="18.75" customHeight="1">
      <c r="A28" s="81" t="s">
        <v>101</v>
      </c>
      <c r="B28" s="82"/>
      <c r="C28" s="83"/>
      <c r="D28" s="84">
        <f t="shared" ref="D28:K28" si="4">SUM(D8:D27)</f>
        <v>25</v>
      </c>
      <c r="E28" s="85">
        <f t="shared" si="4"/>
        <v>17</v>
      </c>
      <c r="F28" s="84">
        <f t="shared" si="4"/>
        <v>5</v>
      </c>
      <c r="G28" s="84">
        <f t="shared" si="4"/>
        <v>7</v>
      </c>
      <c r="H28" s="84">
        <f t="shared" si="4"/>
        <v>13</v>
      </c>
      <c r="I28" s="84">
        <f t="shared" si="4"/>
        <v>77</v>
      </c>
      <c r="J28" s="84">
        <f t="shared" si="4"/>
        <v>102</v>
      </c>
      <c r="K28" s="84">
        <f t="shared" si="4"/>
        <v>-25</v>
      </c>
      <c r="L28" s="84"/>
      <c r="M28" s="1"/>
      <c r="N28" s="1"/>
    </row>
    <row r="29" spans="1:14" ht="19.5" customHeight="1">
      <c r="A29" s="46"/>
      <c r="B29" s="8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1"/>
      <c r="N29" s="1"/>
    </row>
    <row r="30" spans="1:14" ht="18" customHeight="1">
      <c r="A30" s="76" t="s">
        <v>88</v>
      </c>
      <c r="B30" s="77" t="s">
        <v>89</v>
      </c>
      <c r="C30" s="76" t="s">
        <v>90</v>
      </c>
      <c r="D30" s="76" t="s">
        <v>91</v>
      </c>
      <c r="E30" s="76" t="s">
        <v>92</v>
      </c>
      <c r="F30" s="76" t="s">
        <v>93</v>
      </c>
      <c r="G30" s="76" t="s">
        <v>94</v>
      </c>
      <c r="H30" s="76" t="s">
        <v>95</v>
      </c>
      <c r="I30" s="76" t="s">
        <v>96</v>
      </c>
      <c r="J30" s="76" t="s">
        <v>97</v>
      </c>
      <c r="K30" s="76" t="s">
        <v>98</v>
      </c>
      <c r="L30" s="76" t="s">
        <v>99</v>
      </c>
      <c r="M30" s="1"/>
      <c r="N30" s="76" t="s">
        <v>100</v>
      </c>
    </row>
    <row r="31" spans="1:14" ht="18.75" customHeight="1">
      <c r="A31" s="78">
        <f>Súmula!M24</f>
        <v>1</v>
      </c>
      <c r="B31" s="79">
        <f>IF(C31="","",Súmula!W24)</f>
        <v>1775</v>
      </c>
      <c r="C31" s="80" t="str">
        <f>IF(Súmula!N24="","",Súmula!N24)</f>
        <v>Anoel</v>
      </c>
      <c r="D31" s="78">
        <f t="shared" ref="D31:D50" si="5">IF(C31="","",SUM(F31:H31))</f>
        <v>5</v>
      </c>
      <c r="E31" s="75">
        <f t="shared" ref="E31:E50" si="6">IF(C31="","",(F31*2)+G31)</f>
        <v>7</v>
      </c>
      <c r="F31" s="78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78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3</v>
      </c>
      <c r="H31" s="78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0</v>
      </c>
      <c r="I31" s="78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25</v>
      </c>
      <c r="J31" s="78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19</v>
      </c>
      <c r="K31" s="78">
        <f t="shared" ref="K31:K50" si="7">IF(C31="","",I31-J31)</f>
        <v>6</v>
      </c>
      <c r="L31" s="78"/>
      <c r="M31" s="1"/>
      <c r="N31" s="78" t="str">
        <f t="shared" ref="N31:N50" si="8">IF(N32="",IF(C31="","",PROPER(C31)&amp;" "&amp;E31&amp;"/"&amp;D31*2),IF(C31="","",PROPER(C31)&amp;" "&amp;E31&amp;"/"&amp;D31*2&amp;","))</f>
        <v>Anoel 7/10,</v>
      </c>
    </row>
    <row r="32" spans="1:14" ht="18.75" customHeight="1">
      <c r="A32" s="78">
        <f>Súmula!M25</f>
        <v>2</v>
      </c>
      <c r="B32" s="79">
        <f>IF(C32="","",Súmula!W25)</f>
        <v>499</v>
      </c>
      <c r="C32" s="80" t="str">
        <f>IF(Súmula!N25="","",Súmula!N25)</f>
        <v>Lely</v>
      </c>
      <c r="D32" s="78">
        <f t="shared" si="5"/>
        <v>5</v>
      </c>
      <c r="E32" s="75">
        <f t="shared" si="6"/>
        <v>7</v>
      </c>
      <c r="F32" s="78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3</v>
      </c>
      <c r="G32" s="78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78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1</v>
      </c>
      <c r="I32" s="78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20</v>
      </c>
      <c r="J32" s="78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12</v>
      </c>
      <c r="K32" s="78">
        <f t="shared" si="7"/>
        <v>8</v>
      </c>
      <c r="L32" s="78"/>
      <c r="M32" s="1"/>
      <c r="N32" s="78" t="str">
        <f t="shared" si="8"/>
        <v>Lely 7/10,</v>
      </c>
    </row>
    <row r="33" spans="1:14" ht="18.75" customHeight="1">
      <c r="A33" s="78">
        <f>Súmula!M26</f>
        <v>3</v>
      </c>
      <c r="B33" s="79">
        <f>IF(C33="","",Súmula!W26)</f>
        <v>845</v>
      </c>
      <c r="C33" s="80" t="str">
        <f>IF(Súmula!N26="","",Súmula!N26)</f>
        <v>Teruel</v>
      </c>
      <c r="D33" s="78">
        <f t="shared" si="5"/>
        <v>5</v>
      </c>
      <c r="E33" s="75">
        <f t="shared" si="6"/>
        <v>8</v>
      </c>
      <c r="F33" s="78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3</v>
      </c>
      <c r="G33" s="78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2</v>
      </c>
      <c r="H33" s="78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0</v>
      </c>
      <c r="I33" s="78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25</v>
      </c>
      <c r="J33" s="78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14</v>
      </c>
      <c r="K33" s="78">
        <f t="shared" si="7"/>
        <v>11</v>
      </c>
      <c r="L33" s="78"/>
      <c r="M33" s="1"/>
      <c r="N33" s="78" t="str">
        <f t="shared" si="8"/>
        <v>Teruel 8/10,</v>
      </c>
    </row>
    <row r="34" spans="1:14" ht="18.75" customHeight="1">
      <c r="A34" s="78">
        <f>Súmula!M27</f>
        <v>4</v>
      </c>
      <c r="B34" s="79">
        <f>IF(C34="","",Súmula!W27)</f>
        <v>909</v>
      </c>
      <c r="C34" s="80" t="str">
        <f>IF(Súmula!N27="","",Súmula!N27)</f>
        <v>Corujeira</v>
      </c>
      <c r="D34" s="78">
        <f t="shared" si="5"/>
        <v>2</v>
      </c>
      <c r="E34" s="75">
        <f t="shared" si="6"/>
        <v>0</v>
      </c>
      <c r="F34" s="78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78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78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78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3</v>
      </c>
      <c r="J34" s="78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6</v>
      </c>
      <c r="K34" s="78">
        <f t="shared" si="7"/>
        <v>-3</v>
      </c>
      <c r="L34" s="78"/>
      <c r="M34" s="1"/>
      <c r="N34" s="78" t="str">
        <f t="shared" si="8"/>
        <v>Corujeira 0/4,</v>
      </c>
    </row>
    <row r="35" spans="1:14" ht="18.75" customHeight="1">
      <c r="A35" s="78">
        <f>Súmula!M28</f>
        <v>5</v>
      </c>
      <c r="B35" s="79">
        <f>IF(C35="","",Súmula!W28)</f>
        <v>150</v>
      </c>
      <c r="C35" s="80" t="str">
        <f>IF(Súmula!N28="","",Súmula!N28)</f>
        <v>Celso</v>
      </c>
      <c r="D35" s="78">
        <f t="shared" si="5"/>
        <v>5</v>
      </c>
      <c r="E35" s="75">
        <f t="shared" si="6"/>
        <v>7</v>
      </c>
      <c r="F35" s="78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3</v>
      </c>
      <c r="G35" s="78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78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78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19</v>
      </c>
      <c r="J35" s="78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17</v>
      </c>
      <c r="K35" s="78">
        <f t="shared" si="7"/>
        <v>2</v>
      </c>
      <c r="L35" s="78"/>
      <c r="M35" s="1"/>
      <c r="N35" s="78" t="str">
        <f t="shared" si="8"/>
        <v>Celso 7/10,</v>
      </c>
    </row>
    <row r="36" spans="1:14" ht="18.75" customHeight="1">
      <c r="A36" s="78" t="str">
        <f>Súmula!M29</f>
        <v>R1</v>
      </c>
      <c r="B36" s="79">
        <f>IF(C36="","",Súmula!W29)</f>
        <v>666</v>
      </c>
      <c r="C36" s="80" t="str">
        <f>IF(Súmula!N29="","",Súmula!N29)</f>
        <v>Kléber</v>
      </c>
      <c r="D36" s="78">
        <f t="shared" si="5"/>
        <v>3</v>
      </c>
      <c r="E36" s="75">
        <f t="shared" si="6"/>
        <v>4</v>
      </c>
      <c r="F36" s="78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2</v>
      </c>
      <c r="G36" s="78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78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1</v>
      </c>
      <c r="I36" s="78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10</v>
      </c>
      <c r="J36" s="78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9</v>
      </c>
      <c r="K36" s="78">
        <f t="shared" si="7"/>
        <v>1</v>
      </c>
      <c r="L36" s="78"/>
      <c r="M36" s="1"/>
      <c r="N36" s="78" t="str">
        <f t="shared" si="8"/>
        <v>Kléber 4/6,</v>
      </c>
    </row>
    <row r="37" spans="1:14" ht="18.75" customHeight="1">
      <c r="A37" s="78" t="str">
        <f>Súmula!M30</f>
        <v>R2</v>
      </c>
      <c r="B37" s="79">
        <f>IF(C37="","",Súmula!W30)</f>
        <v>1049</v>
      </c>
      <c r="C37" s="80" t="str">
        <f>IF(Súmula!N30="","",Súmula!N30)</f>
        <v>Henrique</v>
      </c>
      <c r="D37" s="78">
        <f t="shared" si="5"/>
        <v>0</v>
      </c>
      <c r="E37" s="75">
        <f t="shared" si="6"/>
        <v>0</v>
      </c>
      <c r="F37" s="78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0</v>
      </c>
      <c r="G37" s="78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78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78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0</v>
      </c>
      <c r="J37" s="78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0</v>
      </c>
      <c r="K37" s="78">
        <f t="shared" si="7"/>
        <v>0</v>
      </c>
      <c r="L37" s="78"/>
      <c r="M37" s="1"/>
      <c r="N37" s="78" t="str">
        <f t="shared" si="8"/>
        <v>Henrique 0/0,</v>
      </c>
    </row>
    <row r="38" spans="1:14" ht="18.75" customHeight="1">
      <c r="A38" s="78" t="str">
        <f>Súmula!M31</f>
        <v>R3</v>
      </c>
      <c r="B38" s="79">
        <f>IF(C38="","",Súmula!W31)</f>
        <v>487</v>
      </c>
      <c r="C38" s="80" t="str">
        <f>IF(Súmula!N31="","",Súmula!N31)</f>
        <v>Lennon</v>
      </c>
      <c r="D38" s="78">
        <f t="shared" si="5"/>
        <v>0</v>
      </c>
      <c r="E38" s="75">
        <f t="shared" si="6"/>
        <v>0</v>
      </c>
      <c r="F38" s="78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>0</v>
      </c>
      <c r="G38" s="78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>0</v>
      </c>
      <c r="H38" s="78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>0</v>
      </c>
      <c r="I38" s="78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>0</v>
      </c>
      <c r="J38" s="78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>0</v>
      </c>
      <c r="K38" s="78">
        <f t="shared" si="7"/>
        <v>0</v>
      </c>
      <c r="L38" s="78"/>
      <c r="M38" s="1"/>
      <c r="N38" s="78" t="str">
        <f t="shared" si="8"/>
        <v>Lennon 0/0,</v>
      </c>
    </row>
    <row r="39" spans="1:14" ht="18.75" customHeight="1">
      <c r="A39" s="78" t="str">
        <f>Súmula!M32</f>
        <v>R4</v>
      </c>
      <c r="B39" s="79">
        <f>IF(C39="","",Súmula!W32)</f>
        <v>2083</v>
      </c>
      <c r="C39" s="80" t="str">
        <f>IF(Súmula!N32="","",Súmula!N32)</f>
        <v xml:space="preserve">Cebola </v>
      </c>
      <c r="D39" s="78">
        <f t="shared" si="5"/>
        <v>0</v>
      </c>
      <c r="E39" s="75">
        <f t="shared" si="6"/>
        <v>0</v>
      </c>
      <c r="F39" s="78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>0</v>
      </c>
      <c r="G39" s="78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>0</v>
      </c>
      <c r="H39" s="78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>0</v>
      </c>
      <c r="I39" s="78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>0</v>
      </c>
      <c r="J39" s="78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>0</v>
      </c>
      <c r="K39" s="78">
        <f t="shared" si="7"/>
        <v>0</v>
      </c>
      <c r="L39" s="78"/>
      <c r="M39" s="1"/>
      <c r="N39" s="78" t="str">
        <f t="shared" si="8"/>
        <v>Cebola  0/0</v>
      </c>
    </row>
    <row r="40" spans="1:14" ht="18.75" customHeight="1">
      <c r="A40" s="78" t="str">
        <f>Súmula!M33</f>
        <v>R5</v>
      </c>
      <c r="B40" s="79" t="str">
        <f>IF(C40="","",Súmula!W33)</f>
        <v/>
      </c>
      <c r="C40" s="80" t="str">
        <f>IF(Súmula!N33="","",Súmula!N33)</f>
        <v/>
      </c>
      <c r="D40" s="78" t="str">
        <f t="shared" si="5"/>
        <v/>
      </c>
      <c r="E40" s="75" t="str">
        <f t="shared" si="6"/>
        <v/>
      </c>
      <c r="F40" s="78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78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78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78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78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78" t="str">
        <f t="shared" si="7"/>
        <v/>
      </c>
      <c r="L40" s="78"/>
      <c r="M40" s="1"/>
      <c r="N40" s="78" t="str">
        <f t="shared" si="8"/>
        <v/>
      </c>
    </row>
    <row r="41" spans="1:14" ht="18.75" customHeight="1" outlineLevel="1">
      <c r="A41" s="78" t="str">
        <f>Súmula!M34</f>
        <v>R6</v>
      </c>
      <c r="B41" s="79" t="str">
        <f>IF(C41="","",Súmula!W34)</f>
        <v/>
      </c>
      <c r="C41" s="80" t="str">
        <f>IF(Súmula!N34="","",Súmula!N34)</f>
        <v/>
      </c>
      <c r="D41" s="78" t="str">
        <f t="shared" si="5"/>
        <v/>
      </c>
      <c r="E41" s="75" t="str">
        <f t="shared" si="6"/>
        <v/>
      </c>
      <c r="F41" s="78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78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78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78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78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78" t="str">
        <f t="shared" si="7"/>
        <v/>
      </c>
      <c r="L41" s="78"/>
      <c r="M41" s="1"/>
      <c r="N41" s="78" t="str">
        <f t="shared" si="8"/>
        <v/>
      </c>
    </row>
    <row r="42" spans="1:14" ht="18.75" customHeight="1" outlineLevel="1">
      <c r="A42" s="78" t="str">
        <f>Súmula!M35</f>
        <v>R7</v>
      </c>
      <c r="B42" s="79" t="str">
        <f>IF(C42="","",Súmula!W35)</f>
        <v/>
      </c>
      <c r="C42" s="80" t="str">
        <f>IF(Súmula!N35="","",Súmula!N35)</f>
        <v/>
      </c>
      <c r="D42" s="78" t="str">
        <f t="shared" si="5"/>
        <v/>
      </c>
      <c r="E42" s="75" t="str">
        <f t="shared" si="6"/>
        <v/>
      </c>
      <c r="F42" s="78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78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78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78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78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78" t="str">
        <f t="shared" si="7"/>
        <v/>
      </c>
      <c r="L42" s="78"/>
      <c r="M42" s="1"/>
      <c r="N42" s="78" t="str">
        <f t="shared" si="8"/>
        <v/>
      </c>
    </row>
    <row r="43" spans="1:14" ht="18.75" customHeight="1" outlineLevel="1">
      <c r="A43" s="78" t="str">
        <f>Súmula!M36</f>
        <v>R8</v>
      </c>
      <c r="B43" s="79" t="str">
        <f>IF(C43="","",Súmula!W36)</f>
        <v/>
      </c>
      <c r="C43" s="80" t="str">
        <f>IF(Súmula!N36="","",Súmula!N36)</f>
        <v/>
      </c>
      <c r="D43" s="78" t="str">
        <f t="shared" si="5"/>
        <v/>
      </c>
      <c r="E43" s="75" t="str">
        <f t="shared" si="6"/>
        <v/>
      </c>
      <c r="F43" s="78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78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78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78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78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78" t="str">
        <f t="shared" si="7"/>
        <v/>
      </c>
      <c r="L43" s="78"/>
      <c r="M43" s="1"/>
      <c r="N43" s="78" t="str">
        <f t="shared" si="8"/>
        <v/>
      </c>
    </row>
    <row r="44" spans="1:14" ht="18.75" customHeight="1" outlineLevel="1">
      <c r="A44" s="78" t="str">
        <f>Súmula!M37</f>
        <v>R9</v>
      </c>
      <c r="B44" s="79" t="str">
        <f>IF(C44="","",Súmula!W37)</f>
        <v/>
      </c>
      <c r="C44" s="80" t="str">
        <f>IF(Súmula!N37="","",Súmula!N37)</f>
        <v/>
      </c>
      <c r="D44" s="78" t="str">
        <f t="shared" si="5"/>
        <v/>
      </c>
      <c r="E44" s="75" t="str">
        <f t="shared" si="6"/>
        <v/>
      </c>
      <c r="F44" s="78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78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78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78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78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78" t="str">
        <f t="shared" si="7"/>
        <v/>
      </c>
      <c r="L44" s="78"/>
      <c r="M44" s="1"/>
      <c r="N44" s="78" t="str">
        <f t="shared" si="8"/>
        <v/>
      </c>
    </row>
    <row r="45" spans="1:14" ht="18.75" customHeight="1" outlineLevel="1">
      <c r="A45" s="78" t="str">
        <f>Súmula!M38</f>
        <v>R10</v>
      </c>
      <c r="B45" s="79" t="str">
        <f>IF(C45="","",Súmula!W38)</f>
        <v/>
      </c>
      <c r="C45" s="80" t="str">
        <f>IF(Súmula!N38="","",Súmula!N38)</f>
        <v/>
      </c>
      <c r="D45" s="78" t="str">
        <f t="shared" si="5"/>
        <v/>
      </c>
      <c r="E45" s="75" t="str">
        <f t="shared" si="6"/>
        <v/>
      </c>
      <c r="F45" s="78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78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78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78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78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78" t="str">
        <f t="shared" si="7"/>
        <v/>
      </c>
      <c r="L45" s="78"/>
      <c r="M45" s="1"/>
      <c r="N45" s="78" t="str">
        <f t="shared" si="8"/>
        <v/>
      </c>
    </row>
    <row r="46" spans="1:14" ht="18.75" customHeight="1" outlineLevel="1">
      <c r="A46" s="78" t="str">
        <f>Súmula!M39</f>
        <v>R11</v>
      </c>
      <c r="B46" s="79" t="str">
        <f>IF(C46="","",Súmula!W39)</f>
        <v/>
      </c>
      <c r="C46" s="80" t="str">
        <f>IF(Súmula!N39="","",Súmula!N39)</f>
        <v/>
      </c>
      <c r="D46" s="78" t="str">
        <f t="shared" si="5"/>
        <v/>
      </c>
      <c r="E46" s="75" t="str">
        <f t="shared" si="6"/>
        <v/>
      </c>
      <c r="F46" s="78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78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78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78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78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78" t="str">
        <f t="shared" si="7"/>
        <v/>
      </c>
      <c r="L46" s="78"/>
      <c r="M46" s="1"/>
      <c r="N46" s="78" t="str">
        <f t="shared" si="8"/>
        <v/>
      </c>
    </row>
    <row r="47" spans="1:14" ht="18.75" customHeight="1" outlineLevel="1">
      <c r="A47" s="78" t="str">
        <f>Súmula!M40</f>
        <v>R12</v>
      </c>
      <c r="B47" s="79" t="str">
        <f>IF(C47="","",Súmula!W40)</f>
        <v/>
      </c>
      <c r="C47" s="80" t="str">
        <f>IF(Súmula!N40="","",Súmula!N40)</f>
        <v/>
      </c>
      <c r="D47" s="78" t="str">
        <f t="shared" si="5"/>
        <v/>
      </c>
      <c r="E47" s="75" t="str">
        <f t="shared" si="6"/>
        <v/>
      </c>
      <c r="F47" s="78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78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78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78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78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78" t="str">
        <f t="shared" si="7"/>
        <v/>
      </c>
      <c r="L47" s="78"/>
      <c r="M47" s="1"/>
      <c r="N47" s="78" t="str">
        <f t="shared" si="8"/>
        <v/>
      </c>
    </row>
    <row r="48" spans="1:14" ht="18.75" customHeight="1" outlineLevel="1">
      <c r="A48" s="78" t="str">
        <f>Súmula!M41</f>
        <v>R13</v>
      </c>
      <c r="B48" s="79" t="str">
        <f>IF(C48="","",Súmula!W41)</f>
        <v/>
      </c>
      <c r="C48" s="80" t="str">
        <f>IF(Súmula!N41="","",Súmula!N41)</f>
        <v/>
      </c>
      <c r="D48" s="78" t="str">
        <f t="shared" si="5"/>
        <v/>
      </c>
      <c r="E48" s="75" t="str">
        <f t="shared" si="6"/>
        <v/>
      </c>
      <c r="F48" s="78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78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78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78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78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78" t="str">
        <f t="shared" si="7"/>
        <v/>
      </c>
      <c r="L48" s="78"/>
      <c r="M48" s="1"/>
      <c r="N48" s="78" t="str">
        <f t="shared" si="8"/>
        <v/>
      </c>
    </row>
    <row r="49" spans="1:14" ht="18.75" customHeight="1" outlineLevel="1">
      <c r="A49" s="78" t="str">
        <f>Súmula!M42</f>
        <v>R14</v>
      </c>
      <c r="B49" s="79" t="str">
        <f>IF(C49="","",Súmula!W42)</f>
        <v/>
      </c>
      <c r="C49" s="80" t="str">
        <f>IF(Súmula!N42="","",Súmula!N42)</f>
        <v/>
      </c>
      <c r="D49" s="78" t="str">
        <f t="shared" si="5"/>
        <v/>
      </c>
      <c r="E49" s="75" t="str">
        <f t="shared" si="6"/>
        <v/>
      </c>
      <c r="F49" s="78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78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78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78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78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78" t="str">
        <f t="shared" si="7"/>
        <v/>
      </c>
      <c r="L49" s="78"/>
      <c r="M49" s="1"/>
      <c r="N49" s="78" t="str">
        <f t="shared" si="8"/>
        <v/>
      </c>
    </row>
    <row r="50" spans="1:14" ht="18.75" customHeight="1" outlineLevel="1">
      <c r="A50" s="78" t="str">
        <f>Súmula!M43</f>
        <v>R15</v>
      </c>
      <c r="B50" s="79" t="str">
        <f>IF(C50="","",Súmula!W43)</f>
        <v/>
      </c>
      <c r="C50" s="80" t="str">
        <f>IF(Súmula!N43="","",Súmula!N43)</f>
        <v/>
      </c>
      <c r="D50" s="78" t="str">
        <f t="shared" si="5"/>
        <v/>
      </c>
      <c r="E50" s="75" t="str">
        <f t="shared" si="6"/>
        <v/>
      </c>
      <c r="F50" s="78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78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78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78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78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78" t="str">
        <f t="shared" si="7"/>
        <v/>
      </c>
      <c r="L50" s="78"/>
      <c r="M50" s="1"/>
      <c r="N50" s="78" t="str">
        <f t="shared" si="8"/>
        <v/>
      </c>
    </row>
    <row r="51" spans="1:14" ht="18.75" customHeight="1">
      <c r="A51" s="81" t="s">
        <v>102</v>
      </c>
      <c r="B51" s="82"/>
      <c r="C51" s="83"/>
      <c r="D51" s="84">
        <f t="shared" ref="D51:K51" si="9">SUM(D31:D50)</f>
        <v>25</v>
      </c>
      <c r="E51" s="85">
        <f t="shared" si="9"/>
        <v>33</v>
      </c>
      <c r="F51" s="84">
        <f t="shared" si="9"/>
        <v>13</v>
      </c>
      <c r="G51" s="84">
        <f t="shared" si="9"/>
        <v>7</v>
      </c>
      <c r="H51" s="84">
        <f t="shared" si="9"/>
        <v>5</v>
      </c>
      <c r="I51" s="84">
        <f t="shared" si="9"/>
        <v>102</v>
      </c>
      <c r="J51" s="84">
        <f t="shared" si="9"/>
        <v>77</v>
      </c>
      <c r="K51" s="84">
        <f t="shared" si="9"/>
        <v>25</v>
      </c>
      <c r="L51" s="84"/>
      <c r="M51" s="1"/>
      <c r="N51" s="1"/>
    </row>
    <row r="52" spans="1:14" ht="6" customHeight="1">
      <c r="A52" s="1"/>
      <c r="B52" s="64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8" customHeight="1">
      <c r="A53" s="130" t="s">
        <v>103</v>
      </c>
      <c r="B53" s="127"/>
      <c r="C53" s="128"/>
      <c r="D53" s="87"/>
      <c r="E53" s="87"/>
      <c r="F53" s="88"/>
      <c r="G53" s="66"/>
      <c r="H53" s="66"/>
      <c r="I53" s="130" t="s">
        <v>104</v>
      </c>
      <c r="J53" s="127"/>
      <c r="K53" s="128"/>
      <c r="L53" s="89"/>
      <c r="M53" s="1"/>
      <c r="N53" s="1"/>
    </row>
    <row r="54" spans="1:14" ht="6" customHeight="1">
      <c r="A54" s="66"/>
      <c r="B54" s="90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1"/>
      <c r="N54" s="1"/>
    </row>
    <row r="55" spans="1:14" ht="15" customHeight="1">
      <c r="A55" s="66" t="s">
        <v>105</v>
      </c>
      <c r="B55" s="91" t="s">
        <v>106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1"/>
      <c r="N55" s="1"/>
    </row>
    <row r="56" spans="1:14" ht="15" customHeight="1">
      <c r="A56" s="66"/>
      <c r="B56" s="92" t="s">
        <v>107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1"/>
      <c r="N56" s="1"/>
    </row>
    <row r="57" spans="1:14" ht="15" customHeight="1">
      <c r="A57" s="66"/>
      <c r="B57" s="93" t="s">
        <v>108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1"/>
      <c r="N57" s="1"/>
    </row>
    <row r="58" spans="1:14" ht="15" customHeight="1">
      <c r="A58" s="66"/>
      <c r="B58" s="93" t="s">
        <v>109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1"/>
      <c r="N58" s="1"/>
    </row>
    <row r="59" spans="1:14" ht="15" customHeight="1">
      <c r="A59" s="66"/>
      <c r="B59" s="93" t="s">
        <v>110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1"/>
      <c r="N59" s="1"/>
    </row>
    <row r="60" spans="1:14" ht="15" customHeight="1">
      <c r="A60" s="66"/>
      <c r="B60" s="93" t="s">
        <v>111</v>
      </c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1"/>
      <c r="N60" s="1"/>
    </row>
    <row r="61" spans="1:14" ht="15" customHeight="1">
      <c r="A61" s="66"/>
      <c r="B61" s="90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1"/>
      <c r="N61" s="1"/>
    </row>
    <row r="62" spans="1:14" ht="15" customHeight="1">
      <c r="A62" s="94" t="s">
        <v>112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" customHeight="1">
      <c r="A63" s="129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CEPE CLUBE 2004:17 - Marcelinho 0/8,  Basílio 7/10,  Russo 4/10,  Walnir  5/10,  Mario Novaes 1/8,  Charleaux 0/2,  Novaes 0/0,  Pepe 2004 0/0,  Sidney Alves 0/2                      </v>
      </c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"/>
      <c r="N63" s="1"/>
    </row>
    <row r="64" spans="1:14" ht="15" customHeight="1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"/>
      <c r="N64" s="1"/>
    </row>
    <row r="65" spans="1:14" ht="15" customHeight="1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"/>
      <c r="N65" s="1"/>
    </row>
    <row r="66" spans="1:14" ht="15" customHeight="1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"/>
      <c r="N66" s="1"/>
    </row>
    <row r="67" spans="1:14" ht="15" customHeight="1">
      <c r="A67" s="129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S.C. CORINTHIANS P. :33 - Anoel 7/10,  Lely 7/10,  Teruel 8/10,  Corujeira 0/4,  Celso 7/10,  Kléber 4/6,  Henrique 0/0,  Lennon 0/0,  Cebola  0/0                      </v>
      </c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"/>
      <c r="N67" s="1"/>
    </row>
    <row r="68" spans="1:14" ht="15" customHeight="1">
      <c r="A68" s="107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"/>
      <c r="N68" s="1"/>
    </row>
    <row r="69" spans="1:14" ht="15" customHeight="1">
      <c r="A69" s="107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"/>
      <c r="N69" s="1"/>
    </row>
    <row r="70" spans="1:14" ht="15" customHeight="1">
      <c r="A70" s="107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"/>
      <c r="N70" s="1"/>
    </row>
    <row r="71" spans="1:14" ht="1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</sheetData>
  <mergeCells count="5">
    <mergeCell ref="D5:F5"/>
    <mergeCell ref="A63:L66"/>
    <mergeCell ref="A67:L70"/>
    <mergeCell ref="A53:C53"/>
    <mergeCell ref="I53:K53"/>
  </mergeCells>
  <printOptions horizontalCentered="1"/>
  <pageMargins left="0.19685039370078741" right="0.19685039370078741" top="0.59055118110236227" bottom="0.59055118110236227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100"/>
  <sheetViews>
    <sheetView showGridLines="0" workbookViewId="0"/>
  </sheetViews>
  <sheetFormatPr defaultColWidth="12.5703125" defaultRowHeight="15" customHeight="1"/>
  <cols>
    <col min="1" max="1" width="3.42578125" customWidth="1"/>
    <col min="2" max="2" width="2" customWidth="1"/>
    <col min="3" max="4" width="3.42578125" customWidth="1"/>
    <col min="5" max="5" width="2" customWidth="1"/>
    <col min="6" max="7" width="3.42578125" customWidth="1"/>
    <col min="8" max="8" width="2" customWidth="1"/>
    <col min="9" max="10" width="3.42578125" customWidth="1"/>
    <col min="11" max="11" width="2" customWidth="1"/>
    <col min="12" max="13" width="3.42578125" customWidth="1"/>
    <col min="14" max="14" width="2" customWidth="1"/>
    <col min="15" max="16" width="3.42578125" customWidth="1"/>
    <col min="17" max="17" width="2" customWidth="1"/>
    <col min="18" max="19" width="3.42578125" customWidth="1"/>
    <col min="20" max="20" width="2" customWidth="1"/>
    <col min="21" max="22" width="3.42578125" customWidth="1"/>
    <col min="23" max="23" width="2" customWidth="1"/>
    <col min="24" max="25" width="3.42578125" customWidth="1"/>
    <col min="26" max="26" width="2" customWidth="1"/>
    <col min="27" max="28" width="3.42578125" customWidth="1"/>
    <col min="29" max="29" width="2" customWidth="1"/>
    <col min="30" max="31" width="3.42578125" customWidth="1"/>
    <col min="32" max="32" width="2" customWidth="1"/>
    <col min="33" max="34" width="3.42578125" customWidth="1"/>
    <col min="35" max="35" width="2" customWidth="1"/>
    <col min="36" max="37" width="3.42578125" customWidth="1"/>
    <col min="38" max="38" width="2" customWidth="1"/>
    <col min="39" max="40" width="3.42578125" customWidth="1"/>
    <col min="41" max="41" width="2" customWidth="1"/>
    <col min="42" max="43" width="3.42578125" customWidth="1"/>
    <col min="44" max="44" width="2" customWidth="1"/>
    <col min="45" max="45" width="3.42578125" customWidth="1"/>
    <col min="46" max="55" width="4.140625" customWidth="1"/>
  </cols>
  <sheetData>
    <row r="1" spans="1:55" ht="14.25" customHeight="1">
      <c r="A1" s="21"/>
      <c r="B1" s="22"/>
      <c r="C1" s="22"/>
      <c r="D1" s="21"/>
      <c r="E1" s="22"/>
      <c r="F1" s="22"/>
      <c r="G1" s="22"/>
      <c r="H1" s="22"/>
      <c r="I1" s="22"/>
      <c r="J1" s="21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1" t="s">
        <v>113</v>
      </c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137"/>
      <c r="AN1" s="110"/>
      <c r="AO1" s="110"/>
      <c r="AP1" s="23"/>
      <c r="AQ1" s="137"/>
      <c r="AR1" s="110"/>
      <c r="AS1" s="110"/>
      <c r="AT1" s="24"/>
      <c r="AU1" s="24"/>
      <c r="AV1" s="24"/>
      <c r="AW1" s="24"/>
      <c r="AX1" s="24"/>
      <c r="AY1" s="24"/>
      <c r="AZ1" s="24"/>
      <c r="BA1" s="24"/>
      <c r="BB1" s="24"/>
      <c r="BC1" s="24"/>
    </row>
    <row r="2" spans="1:55" ht="14.25" customHeight="1">
      <c r="A2" s="26"/>
      <c r="B2" s="27"/>
      <c r="C2" s="27"/>
      <c r="D2" s="26"/>
      <c r="E2" s="27"/>
      <c r="F2" s="27"/>
      <c r="G2" s="27"/>
      <c r="H2" s="27"/>
      <c r="I2" s="27"/>
      <c r="J2" s="26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6" t="s">
        <v>19</v>
      </c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116" t="s">
        <v>20</v>
      </c>
      <c r="AN2" s="107"/>
      <c r="AO2" s="107"/>
      <c r="AP2" s="29"/>
      <c r="AQ2" s="116" t="s">
        <v>21</v>
      </c>
      <c r="AR2" s="107"/>
      <c r="AS2" s="107"/>
      <c r="AT2" s="24"/>
      <c r="AU2" s="24"/>
      <c r="AV2" s="24"/>
      <c r="AW2" s="24"/>
      <c r="AX2" s="24"/>
      <c r="AY2" s="24"/>
      <c r="AZ2" s="24"/>
      <c r="BA2" s="24"/>
      <c r="BB2" s="24"/>
      <c r="BC2" s="24"/>
    </row>
    <row r="3" spans="1:55" ht="12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4"/>
      <c r="AU3" s="24"/>
      <c r="AV3" s="24"/>
      <c r="AW3" s="24"/>
      <c r="AX3" s="24"/>
      <c r="AY3" s="24"/>
      <c r="AZ3" s="24"/>
      <c r="BA3" s="24"/>
      <c r="BB3" s="24"/>
      <c r="BC3" s="24"/>
    </row>
    <row r="4" spans="1:55" ht="16.5" customHeight="1">
      <c r="A4" s="33"/>
      <c r="B4" s="34"/>
      <c r="C4" s="34"/>
      <c r="D4" s="34"/>
      <c r="E4" s="34"/>
      <c r="F4" s="34"/>
      <c r="G4" s="122"/>
      <c r="H4" s="124" t="s">
        <v>0</v>
      </c>
      <c r="I4" s="123"/>
      <c r="J4" s="33"/>
      <c r="K4" s="34"/>
      <c r="L4" s="34"/>
      <c r="M4" s="34"/>
      <c r="N4" s="34"/>
      <c r="O4" s="34"/>
      <c r="P4" s="122"/>
      <c r="Q4" s="124" t="s">
        <v>0</v>
      </c>
      <c r="R4" s="123"/>
      <c r="S4" s="33"/>
      <c r="T4" s="34"/>
      <c r="U4" s="34"/>
      <c r="V4" s="34"/>
      <c r="W4" s="34"/>
      <c r="X4" s="34"/>
      <c r="Y4" s="122"/>
      <c r="Z4" s="124" t="s">
        <v>0</v>
      </c>
      <c r="AA4" s="123"/>
      <c r="AB4" s="33"/>
      <c r="AC4" s="34"/>
      <c r="AD4" s="34"/>
      <c r="AE4" s="34"/>
      <c r="AF4" s="34"/>
      <c r="AG4" s="34"/>
      <c r="AH4" s="122"/>
      <c r="AI4" s="124" t="s">
        <v>0</v>
      </c>
      <c r="AJ4" s="123"/>
      <c r="AK4" s="33"/>
      <c r="AL4" s="34"/>
      <c r="AM4" s="34"/>
      <c r="AN4" s="34"/>
      <c r="AO4" s="34"/>
      <c r="AP4" s="34"/>
      <c r="AQ4" s="122"/>
      <c r="AR4" s="124" t="s">
        <v>0</v>
      </c>
      <c r="AS4" s="123"/>
      <c r="AT4" s="24"/>
      <c r="AU4" s="24"/>
      <c r="AV4" s="24"/>
      <c r="AW4" s="24"/>
      <c r="AX4" s="24"/>
      <c r="AY4" s="24"/>
      <c r="AZ4" s="24"/>
      <c r="BA4" s="24"/>
      <c r="BB4" s="24"/>
      <c r="BC4" s="24"/>
    </row>
    <row r="5" spans="1:55" ht="12" customHeight="1">
      <c r="A5" s="122"/>
      <c r="B5" s="124" t="s">
        <v>0</v>
      </c>
      <c r="C5" s="123"/>
      <c r="D5" s="35"/>
      <c r="E5" s="28" t="s">
        <v>32</v>
      </c>
      <c r="F5" s="35"/>
      <c r="G5" s="114"/>
      <c r="H5" s="110"/>
      <c r="I5" s="111"/>
      <c r="J5" s="122"/>
      <c r="K5" s="124" t="s">
        <v>0</v>
      </c>
      <c r="L5" s="123"/>
      <c r="M5" s="35"/>
      <c r="N5" s="28" t="s">
        <v>33</v>
      </c>
      <c r="O5" s="35"/>
      <c r="P5" s="114"/>
      <c r="Q5" s="110"/>
      <c r="R5" s="111"/>
      <c r="S5" s="122"/>
      <c r="T5" s="124" t="s">
        <v>0</v>
      </c>
      <c r="U5" s="123"/>
      <c r="V5" s="35"/>
      <c r="W5" s="28" t="s">
        <v>34</v>
      </c>
      <c r="X5" s="35"/>
      <c r="Y5" s="114"/>
      <c r="Z5" s="110"/>
      <c r="AA5" s="111"/>
      <c r="AB5" s="122"/>
      <c r="AC5" s="124" t="s">
        <v>0</v>
      </c>
      <c r="AD5" s="123"/>
      <c r="AE5" s="35"/>
      <c r="AF5" s="28" t="s">
        <v>35</v>
      </c>
      <c r="AG5" s="35"/>
      <c r="AH5" s="114"/>
      <c r="AI5" s="110"/>
      <c r="AJ5" s="111"/>
      <c r="AK5" s="122"/>
      <c r="AL5" s="124" t="s">
        <v>0</v>
      </c>
      <c r="AM5" s="123"/>
      <c r="AN5" s="35"/>
      <c r="AO5" s="28" t="s">
        <v>36</v>
      </c>
      <c r="AP5" s="35"/>
      <c r="AQ5" s="114"/>
      <c r="AR5" s="110"/>
      <c r="AS5" s="111"/>
      <c r="AT5" s="24"/>
      <c r="AU5" s="24"/>
      <c r="AV5" s="24"/>
      <c r="AW5" s="24"/>
      <c r="AX5" s="24"/>
      <c r="AY5" s="24"/>
      <c r="AZ5" s="24"/>
      <c r="BA5" s="24"/>
      <c r="BB5" s="24"/>
      <c r="BC5" s="24"/>
    </row>
    <row r="6" spans="1:55" ht="16.5" customHeight="1">
      <c r="A6" s="114"/>
      <c r="B6" s="110"/>
      <c r="C6" s="111"/>
      <c r="D6" s="36"/>
      <c r="E6" s="36"/>
      <c r="F6" s="36"/>
      <c r="G6" s="36"/>
      <c r="H6" s="36"/>
      <c r="I6" s="37"/>
      <c r="J6" s="114"/>
      <c r="K6" s="110"/>
      <c r="L6" s="111"/>
      <c r="M6" s="36"/>
      <c r="N6" s="36"/>
      <c r="O6" s="36"/>
      <c r="P6" s="36"/>
      <c r="Q6" s="36"/>
      <c r="R6" s="37"/>
      <c r="S6" s="114"/>
      <c r="T6" s="110"/>
      <c r="U6" s="111"/>
      <c r="V6" s="36"/>
      <c r="W6" s="36"/>
      <c r="X6" s="36"/>
      <c r="Y6" s="36"/>
      <c r="Z6" s="36"/>
      <c r="AA6" s="37"/>
      <c r="AB6" s="114"/>
      <c r="AC6" s="110"/>
      <c r="AD6" s="111"/>
      <c r="AE6" s="36"/>
      <c r="AF6" s="36"/>
      <c r="AG6" s="36"/>
      <c r="AH6" s="36"/>
      <c r="AI6" s="36"/>
      <c r="AJ6" s="37"/>
      <c r="AK6" s="114"/>
      <c r="AL6" s="110"/>
      <c r="AM6" s="111"/>
      <c r="AN6" s="36"/>
      <c r="AO6" s="36"/>
      <c r="AP6" s="36"/>
      <c r="AQ6" s="36"/>
      <c r="AR6" s="36"/>
      <c r="AS6" s="37"/>
      <c r="AT6" s="24"/>
      <c r="AU6" s="24"/>
      <c r="AV6" s="24"/>
      <c r="AW6" s="24"/>
      <c r="AX6" s="24"/>
      <c r="AY6" s="24"/>
      <c r="AZ6" s="24"/>
      <c r="BA6" s="24"/>
      <c r="BB6" s="24"/>
      <c r="BC6" s="24"/>
    </row>
    <row r="7" spans="1:55" ht="16.5" customHeight="1">
      <c r="A7" s="39">
        <v>1</v>
      </c>
      <c r="B7" s="24" t="s">
        <v>0</v>
      </c>
      <c r="C7" s="40">
        <v>5</v>
      </c>
      <c r="D7" s="41"/>
      <c r="E7" s="41"/>
      <c r="F7" s="41"/>
      <c r="G7" s="41"/>
      <c r="H7" s="42" t="s">
        <v>37</v>
      </c>
      <c r="I7" s="43">
        <v>1</v>
      </c>
      <c r="J7" s="39">
        <v>1</v>
      </c>
      <c r="K7" s="24" t="s">
        <v>0</v>
      </c>
      <c r="L7" s="40">
        <v>1</v>
      </c>
      <c r="M7" s="41"/>
      <c r="N7" s="41"/>
      <c r="O7" s="41"/>
      <c r="P7" s="41"/>
      <c r="Q7" s="42" t="s">
        <v>37</v>
      </c>
      <c r="R7" s="43">
        <v>2</v>
      </c>
      <c r="S7" s="39">
        <v>1</v>
      </c>
      <c r="T7" s="24" t="s">
        <v>0</v>
      </c>
      <c r="U7" s="40">
        <v>2</v>
      </c>
      <c r="V7" s="41"/>
      <c r="W7" s="41"/>
      <c r="X7" s="41"/>
      <c r="Y7" s="41"/>
      <c r="Z7" s="42" t="s">
        <v>37</v>
      </c>
      <c r="AA7" s="43">
        <v>3</v>
      </c>
      <c r="AB7" s="39">
        <v>1</v>
      </c>
      <c r="AC7" s="24" t="s">
        <v>0</v>
      </c>
      <c r="AD7" s="40">
        <v>3</v>
      </c>
      <c r="AE7" s="41"/>
      <c r="AF7" s="41"/>
      <c r="AG7" s="41"/>
      <c r="AH7" s="41"/>
      <c r="AI7" s="42" t="s">
        <v>37</v>
      </c>
      <c r="AJ7" s="43">
        <v>4</v>
      </c>
      <c r="AK7" s="39">
        <v>1</v>
      </c>
      <c r="AL7" s="24" t="s">
        <v>0</v>
      </c>
      <c r="AM7" s="40">
        <v>4</v>
      </c>
      <c r="AN7" s="41"/>
      <c r="AO7" s="41"/>
      <c r="AP7" s="41"/>
      <c r="AQ7" s="41"/>
      <c r="AR7" s="42" t="s">
        <v>37</v>
      </c>
      <c r="AS7" s="43">
        <v>5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</row>
    <row r="8" spans="1:55" ht="21" customHeight="1">
      <c r="A8" s="44"/>
      <c r="B8" s="24"/>
      <c r="C8" s="24"/>
      <c r="D8" s="95"/>
      <c r="E8" s="46" t="s">
        <v>0</v>
      </c>
      <c r="F8" s="95"/>
      <c r="G8" s="24"/>
      <c r="H8" s="24"/>
      <c r="I8" s="47"/>
      <c r="J8" s="44"/>
      <c r="K8" s="24"/>
      <c r="L8" s="24"/>
      <c r="M8" s="95"/>
      <c r="N8" s="46" t="s">
        <v>0</v>
      </c>
      <c r="O8" s="95"/>
      <c r="P8" s="24"/>
      <c r="Q8" s="24"/>
      <c r="R8" s="47"/>
      <c r="S8" s="44"/>
      <c r="T8" s="24"/>
      <c r="U8" s="24"/>
      <c r="V8" s="95"/>
      <c r="W8" s="46" t="s">
        <v>0</v>
      </c>
      <c r="X8" s="95"/>
      <c r="Y8" s="24"/>
      <c r="Z8" s="24"/>
      <c r="AA8" s="47"/>
      <c r="AB8" s="44"/>
      <c r="AC8" s="24"/>
      <c r="AD8" s="24"/>
      <c r="AE8" s="95"/>
      <c r="AF8" s="46" t="s">
        <v>0</v>
      </c>
      <c r="AG8" s="95"/>
      <c r="AH8" s="24"/>
      <c r="AI8" s="24"/>
      <c r="AJ8" s="47"/>
      <c r="AK8" s="44"/>
      <c r="AL8" s="24"/>
      <c r="AM8" s="24"/>
      <c r="AN8" s="95"/>
      <c r="AO8" s="46" t="s">
        <v>0</v>
      </c>
      <c r="AP8" s="95"/>
      <c r="AQ8" s="24"/>
      <c r="AR8" s="24"/>
      <c r="AS8" s="47"/>
      <c r="AT8" s="24"/>
      <c r="AU8" s="24"/>
      <c r="AV8" s="24"/>
      <c r="AW8" s="24"/>
      <c r="AX8" s="24"/>
      <c r="AY8" s="24"/>
      <c r="AZ8" s="24"/>
      <c r="BA8" s="24"/>
      <c r="BB8" s="24"/>
      <c r="BC8" s="24"/>
    </row>
    <row r="9" spans="1:55" ht="16.5" customHeight="1">
      <c r="A9" s="96"/>
      <c r="B9" s="49"/>
      <c r="C9" s="49"/>
      <c r="D9" s="49"/>
      <c r="E9" s="49"/>
      <c r="F9" s="49"/>
      <c r="G9" s="49"/>
      <c r="H9" s="49"/>
      <c r="I9" s="97"/>
      <c r="J9" s="96"/>
      <c r="K9" s="49"/>
      <c r="L9" s="49"/>
      <c r="M9" s="49"/>
      <c r="N9" s="49"/>
      <c r="O9" s="49"/>
      <c r="P9" s="49"/>
      <c r="Q9" s="49"/>
      <c r="R9" s="97"/>
      <c r="S9" s="96"/>
      <c r="T9" s="49"/>
      <c r="U9" s="49"/>
      <c r="V9" s="49"/>
      <c r="W9" s="49"/>
      <c r="X9" s="49"/>
      <c r="Y9" s="49"/>
      <c r="Z9" s="49"/>
      <c r="AA9" s="97"/>
      <c r="AB9" s="96"/>
      <c r="AC9" s="49"/>
      <c r="AD9" s="49"/>
      <c r="AE9" s="49"/>
      <c r="AF9" s="49"/>
      <c r="AG9" s="49"/>
      <c r="AH9" s="49"/>
      <c r="AI9" s="49"/>
      <c r="AJ9" s="97"/>
      <c r="AK9" s="96"/>
      <c r="AL9" s="49"/>
      <c r="AM9" s="49"/>
      <c r="AN9" s="49"/>
      <c r="AO9" s="49"/>
      <c r="AP9" s="49"/>
      <c r="AQ9" s="49"/>
      <c r="AR9" s="49"/>
      <c r="AS9" s="97"/>
      <c r="AT9" s="24"/>
      <c r="AU9" s="24"/>
      <c r="AV9" s="24"/>
      <c r="AW9" s="24"/>
      <c r="AX9" s="24"/>
      <c r="AY9" s="24"/>
      <c r="AZ9" s="24"/>
      <c r="BA9" s="24"/>
      <c r="BB9" s="24"/>
      <c r="BC9" s="24"/>
    </row>
    <row r="10" spans="1:55" ht="16.5" customHeight="1">
      <c r="A10" s="39">
        <v>2</v>
      </c>
      <c r="B10" s="24" t="s">
        <v>0</v>
      </c>
      <c r="C10" s="40">
        <v>4</v>
      </c>
      <c r="D10" s="41"/>
      <c r="E10" s="41"/>
      <c r="F10" s="41"/>
      <c r="G10" s="41"/>
      <c r="H10" s="42" t="s">
        <v>37</v>
      </c>
      <c r="I10" s="43">
        <v>2</v>
      </c>
      <c r="J10" s="39">
        <v>2</v>
      </c>
      <c r="K10" s="24" t="s">
        <v>0</v>
      </c>
      <c r="L10" s="40">
        <v>5</v>
      </c>
      <c r="M10" s="41"/>
      <c r="N10" s="41"/>
      <c r="O10" s="41"/>
      <c r="P10" s="41"/>
      <c r="Q10" s="42" t="s">
        <v>37</v>
      </c>
      <c r="R10" s="43">
        <v>3</v>
      </c>
      <c r="S10" s="39">
        <v>2</v>
      </c>
      <c r="T10" s="24" t="s">
        <v>0</v>
      </c>
      <c r="U10" s="40">
        <v>1</v>
      </c>
      <c r="V10" s="41"/>
      <c r="W10" s="41"/>
      <c r="X10" s="41"/>
      <c r="Y10" s="41"/>
      <c r="Z10" s="42" t="s">
        <v>37</v>
      </c>
      <c r="AA10" s="43">
        <v>4</v>
      </c>
      <c r="AB10" s="39">
        <v>2</v>
      </c>
      <c r="AC10" s="24" t="s">
        <v>0</v>
      </c>
      <c r="AD10" s="40">
        <v>2</v>
      </c>
      <c r="AE10" s="41"/>
      <c r="AF10" s="41"/>
      <c r="AG10" s="41"/>
      <c r="AH10" s="41"/>
      <c r="AI10" s="42" t="s">
        <v>37</v>
      </c>
      <c r="AJ10" s="43">
        <v>5</v>
      </c>
      <c r="AK10" s="39">
        <v>2</v>
      </c>
      <c r="AL10" s="24" t="s">
        <v>0</v>
      </c>
      <c r="AM10" s="40">
        <v>3</v>
      </c>
      <c r="AN10" s="41"/>
      <c r="AO10" s="41"/>
      <c r="AP10" s="41"/>
      <c r="AQ10" s="41"/>
      <c r="AR10" s="42" t="s">
        <v>37</v>
      </c>
      <c r="AS10" s="43">
        <v>1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</row>
    <row r="11" spans="1:55" ht="21" customHeight="1">
      <c r="A11" s="44"/>
      <c r="B11" s="24"/>
      <c r="C11" s="24"/>
      <c r="D11" s="95"/>
      <c r="E11" s="46" t="s">
        <v>0</v>
      </c>
      <c r="F11" s="95"/>
      <c r="G11" s="24"/>
      <c r="H11" s="24"/>
      <c r="I11" s="47"/>
      <c r="J11" s="44"/>
      <c r="K11" s="24"/>
      <c r="L11" s="24"/>
      <c r="M11" s="95"/>
      <c r="N11" s="46" t="s">
        <v>0</v>
      </c>
      <c r="O11" s="95"/>
      <c r="P11" s="24"/>
      <c r="Q11" s="24"/>
      <c r="R11" s="47"/>
      <c r="S11" s="44"/>
      <c r="T11" s="24"/>
      <c r="U11" s="24"/>
      <c r="V11" s="95"/>
      <c r="W11" s="46" t="s">
        <v>0</v>
      </c>
      <c r="X11" s="95"/>
      <c r="Y11" s="24"/>
      <c r="Z11" s="24"/>
      <c r="AA11" s="47"/>
      <c r="AB11" s="44"/>
      <c r="AC11" s="24"/>
      <c r="AD11" s="24"/>
      <c r="AE11" s="95"/>
      <c r="AF11" s="46" t="s">
        <v>0</v>
      </c>
      <c r="AG11" s="95"/>
      <c r="AH11" s="24"/>
      <c r="AI11" s="24"/>
      <c r="AJ11" s="47"/>
      <c r="AK11" s="44"/>
      <c r="AL11" s="24"/>
      <c r="AM11" s="24"/>
      <c r="AN11" s="95"/>
      <c r="AO11" s="46" t="s">
        <v>0</v>
      </c>
      <c r="AP11" s="95"/>
      <c r="AQ11" s="24"/>
      <c r="AR11" s="24"/>
      <c r="AS11" s="47"/>
      <c r="AT11" s="24"/>
      <c r="AU11" s="24"/>
      <c r="AV11" s="24"/>
      <c r="AW11" s="24"/>
      <c r="AX11" s="24"/>
      <c r="AY11" s="24"/>
      <c r="AZ11" s="24"/>
      <c r="BA11" s="24"/>
      <c r="BB11" s="24"/>
      <c r="BC11" s="24"/>
    </row>
    <row r="12" spans="1:55" ht="16.5" customHeight="1">
      <c r="A12" s="96"/>
      <c r="B12" s="49"/>
      <c r="C12" s="49"/>
      <c r="D12" s="49"/>
      <c r="E12" s="49"/>
      <c r="F12" s="49"/>
      <c r="G12" s="49"/>
      <c r="H12" s="49"/>
      <c r="I12" s="97"/>
      <c r="J12" s="96"/>
      <c r="K12" s="49"/>
      <c r="L12" s="49"/>
      <c r="M12" s="49"/>
      <c r="N12" s="49"/>
      <c r="O12" s="49"/>
      <c r="P12" s="49"/>
      <c r="Q12" s="49"/>
      <c r="R12" s="97"/>
      <c r="S12" s="96"/>
      <c r="T12" s="49"/>
      <c r="U12" s="49"/>
      <c r="V12" s="49"/>
      <c r="W12" s="49"/>
      <c r="X12" s="49"/>
      <c r="Y12" s="49"/>
      <c r="Z12" s="49"/>
      <c r="AA12" s="97"/>
      <c r="AB12" s="96"/>
      <c r="AC12" s="49"/>
      <c r="AD12" s="49"/>
      <c r="AE12" s="49"/>
      <c r="AF12" s="49"/>
      <c r="AG12" s="49"/>
      <c r="AH12" s="49"/>
      <c r="AI12" s="49"/>
      <c r="AJ12" s="97"/>
      <c r="AK12" s="96"/>
      <c r="AL12" s="49"/>
      <c r="AM12" s="49"/>
      <c r="AN12" s="49"/>
      <c r="AO12" s="49"/>
      <c r="AP12" s="49"/>
      <c r="AQ12" s="49"/>
      <c r="AR12" s="49"/>
      <c r="AS12" s="97"/>
      <c r="AT12" s="24"/>
      <c r="AU12" s="24"/>
      <c r="AV12" s="24"/>
      <c r="AW12" s="24"/>
      <c r="AX12" s="24"/>
      <c r="AY12" s="24"/>
      <c r="AZ12" s="24"/>
      <c r="BA12" s="24"/>
      <c r="BB12" s="24"/>
      <c r="BC12" s="24"/>
    </row>
    <row r="13" spans="1:55" ht="16.5" customHeight="1">
      <c r="A13" s="39">
        <v>3</v>
      </c>
      <c r="B13" s="24" t="s">
        <v>0</v>
      </c>
      <c r="C13" s="40">
        <v>3</v>
      </c>
      <c r="D13" s="41"/>
      <c r="E13" s="41"/>
      <c r="F13" s="41"/>
      <c r="G13" s="41"/>
      <c r="H13" s="42" t="s">
        <v>37</v>
      </c>
      <c r="I13" s="43">
        <v>3</v>
      </c>
      <c r="J13" s="39">
        <v>3</v>
      </c>
      <c r="K13" s="24" t="s">
        <v>0</v>
      </c>
      <c r="L13" s="40">
        <v>4</v>
      </c>
      <c r="M13" s="41"/>
      <c r="N13" s="41"/>
      <c r="O13" s="41"/>
      <c r="P13" s="41"/>
      <c r="Q13" s="42" t="s">
        <v>37</v>
      </c>
      <c r="R13" s="43">
        <v>4</v>
      </c>
      <c r="S13" s="39">
        <v>3</v>
      </c>
      <c r="T13" s="24" t="s">
        <v>0</v>
      </c>
      <c r="U13" s="40">
        <v>5</v>
      </c>
      <c r="V13" s="41"/>
      <c r="W13" s="41"/>
      <c r="X13" s="41"/>
      <c r="Y13" s="41"/>
      <c r="Z13" s="42" t="s">
        <v>37</v>
      </c>
      <c r="AA13" s="43">
        <v>5</v>
      </c>
      <c r="AB13" s="39">
        <v>3</v>
      </c>
      <c r="AC13" s="24" t="s">
        <v>0</v>
      </c>
      <c r="AD13" s="40">
        <v>1</v>
      </c>
      <c r="AE13" s="41"/>
      <c r="AF13" s="41"/>
      <c r="AG13" s="41"/>
      <c r="AH13" s="41"/>
      <c r="AI13" s="42" t="s">
        <v>37</v>
      </c>
      <c r="AJ13" s="43">
        <v>1</v>
      </c>
      <c r="AK13" s="39">
        <v>3</v>
      </c>
      <c r="AL13" s="24" t="s">
        <v>0</v>
      </c>
      <c r="AM13" s="40">
        <v>2</v>
      </c>
      <c r="AN13" s="41"/>
      <c r="AO13" s="41"/>
      <c r="AP13" s="41"/>
      <c r="AQ13" s="41"/>
      <c r="AR13" s="42" t="s">
        <v>37</v>
      </c>
      <c r="AS13" s="43">
        <v>2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</row>
    <row r="14" spans="1:55" ht="21" customHeight="1">
      <c r="A14" s="44"/>
      <c r="B14" s="24"/>
      <c r="C14" s="24"/>
      <c r="D14" s="95"/>
      <c r="E14" s="46" t="s">
        <v>0</v>
      </c>
      <c r="F14" s="95"/>
      <c r="G14" s="24"/>
      <c r="H14" s="24"/>
      <c r="I14" s="47"/>
      <c r="J14" s="44"/>
      <c r="K14" s="24"/>
      <c r="L14" s="24"/>
      <c r="M14" s="95"/>
      <c r="N14" s="46" t="s">
        <v>0</v>
      </c>
      <c r="O14" s="95"/>
      <c r="P14" s="24"/>
      <c r="Q14" s="24"/>
      <c r="R14" s="47"/>
      <c r="S14" s="44"/>
      <c r="T14" s="24"/>
      <c r="U14" s="24"/>
      <c r="V14" s="95"/>
      <c r="W14" s="46" t="s">
        <v>0</v>
      </c>
      <c r="X14" s="95"/>
      <c r="Y14" s="24"/>
      <c r="Z14" s="24"/>
      <c r="AA14" s="47"/>
      <c r="AB14" s="44"/>
      <c r="AC14" s="24"/>
      <c r="AD14" s="24"/>
      <c r="AE14" s="95"/>
      <c r="AF14" s="46" t="s">
        <v>0</v>
      </c>
      <c r="AG14" s="95"/>
      <c r="AH14" s="24"/>
      <c r="AI14" s="24"/>
      <c r="AJ14" s="47"/>
      <c r="AK14" s="44"/>
      <c r="AL14" s="24"/>
      <c r="AM14" s="24"/>
      <c r="AN14" s="95"/>
      <c r="AO14" s="46" t="s">
        <v>0</v>
      </c>
      <c r="AP14" s="95"/>
      <c r="AQ14" s="24"/>
      <c r="AR14" s="24"/>
      <c r="AS14" s="47"/>
      <c r="AT14" s="24"/>
      <c r="AU14" s="24"/>
      <c r="AV14" s="24"/>
      <c r="AW14" s="24"/>
      <c r="AX14" s="24"/>
      <c r="AY14" s="24"/>
      <c r="AZ14" s="24"/>
      <c r="BA14" s="24"/>
      <c r="BB14" s="24"/>
      <c r="BC14" s="24"/>
    </row>
    <row r="15" spans="1:55" ht="16.5" customHeight="1">
      <c r="A15" s="96"/>
      <c r="B15" s="49"/>
      <c r="C15" s="49"/>
      <c r="D15" s="49"/>
      <c r="E15" s="49"/>
      <c r="F15" s="49"/>
      <c r="G15" s="49"/>
      <c r="H15" s="49"/>
      <c r="I15" s="97"/>
      <c r="J15" s="96"/>
      <c r="K15" s="49"/>
      <c r="L15" s="49"/>
      <c r="M15" s="49"/>
      <c r="N15" s="49"/>
      <c r="O15" s="49"/>
      <c r="P15" s="49"/>
      <c r="Q15" s="49"/>
      <c r="R15" s="97"/>
      <c r="S15" s="96"/>
      <c r="T15" s="49"/>
      <c r="U15" s="49"/>
      <c r="V15" s="49"/>
      <c r="W15" s="49"/>
      <c r="X15" s="49"/>
      <c r="Y15" s="49"/>
      <c r="Z15" s="49"/>
      <c r="AA15" s="97"/>
      <c r="AB15" s="96"/>
      <c r="AC15" s="49"/>
      <c r="AD15" s="49"/>
      <c r="AE15" s="49"/>
      <c r="AF15" s="49"/>
      <c r="AG15" s="49"/>
      <c r="AH15" s="49"/>
      <c r="AI15" s="49"/>
      <c r="AJ15" s="97"/>
      <c r="AK15" s="96"/>
      <c r="AL15" s="49"/>
      <c r="AM15" s="49"/>
      <c r="AN15" s="49"/>
      <c r="AO15" s="49"/>
      <c r="AP15" s="49"/>
      <c r="AQ15" s="49"/>
      <c r="AR15" s="49"/>
      <c r="AS15" s="97"/>
      <c r="AT15" s="24"/>
      <c r="AU15" s="24"/>
      <c r="AV15" s="24"/>
      <c r="AW15" s="24"/>
      <c r="AX15" s="24"/>
      <c r="AY15" s="24"/>
      <c r="AZ15" s="24"/>
      <c r="BA15" s="24"/>
      <c r="BB15" s="24"/>
      <c r="BC15" s="24"/>
    </row>
    <row r="16" spans="1:55" ht="16.5" customHeight="1">
      <c r="A16" s="39">
        <v>4</v>
      </c>
      <c r="B16" s="24" t="s">
        <v>0</v>
      </c>
      <c r="C16" s="40">
        <v>2</v>
      </c>
      <c r="D16" s="41"/>
      <c r="E16" s="41"/>
      <c r="F16" s="41"/>
      <c r="G16" s="41"/>
      <c r="H16" s="42" t="s">
        <v>37</v>
      </c>
      <c r="I16" s="43">
        <v>4</v>
      </c>
      <c r="J16" s="39">
        <v>4</v>
      </c>
      <c r="K16" s="24" t="s">
        <v>0</v>
      </c>
      <c r="L16" s="40">
        <v>3</v>
      </c>
      <c r="M16" s="41"/>
      <c r="N16" s="41"/>
      <c r="O16" s="41"/>
      <c r="P16" s="41"/>
      <c r="Q16" s="42" t="s">
        <v>37</v>
      </c>
      <c r="R16" s="43">
        <v>5</v>
      </c>
      <c r="S16" s="39">
        <v>4</v>
      </c>
      <c r="T16" s="24" t="s">
        <v>0</v>
      </c>
      <c r="U16" s="40">
        <v>4</v>
      </c>
      <c r="V16" s="41"/>
      <c r="W16" s="41"/>
      <c r="X16" s="41"/>
      <c r="Y16" s="41"/>
      <c r="Z16" s="42" t="s">
        <v>37</v>
      </c>
      <c r="AA16" s="43">
        <v>1</v>
      </c>
      <c r="AB16" s="39">
        <v>4</v>
      </c>
      <c r="AC16" s="24" t="s">
        <v>0</v>
      </c>
      <c r="AD16" s="40">
        <v>5</v>
      </c>
      <c r="AE16" s="41"/>
      <c r="AF16" s="41"/>
      <c r="AG16" s="41"/>
      <c r="AH16" s="41"/>
      <c r="AI16" s="42" t="s">
        <v>37</v>
      </c>
      <c r="AJ16" s="43">
        <v>2</v>
      </c>
      <c r="AK16" s="39">
        <v>4</v>
      </c>
      <c r="AL16" s="24" t="s">
        <v>0</v>
      </c>
      <c r="AM16" s="40">
        <v>1</v>
      </c>
      <c r="AN16" s="41"/>
      <c r="AO16" s="41"/>
      <c r="AP16" s="41"/>
      <c r="AQ16" s="41"/>
      <c r="AR16" s="42" t="s">
        <v>37</v>
      </c>
      <c r="AS16" s="43">
        <v>3</v>
      </c>
      <c r="AT16" s="24"/>
      <c r="AU16" s="24"/>
      <c r="AV16" s="24"/>
      <c r="AW16" s="24"/>
      <c r="AX16" s="24"/>
      <c r="AY16" s="24"/>
      <c r="AZ16" s="24"/>
      <c r="BA16" s="24"/>
      <c r="BB16" s="24"/>
      <c r="BC16" s="24"/>
    </row>
    <row r="17" spans="1:55" ht="21" customHeight="1">
      <c r="A17" s="44"/>
      <c r="B17" s="24"/>
      <c r="C17" s="24"/>
      <c r="D17" s="95"/>
      <c r="E17" s="46" t="s">
        <v>0</v>
      </c>
      <c r="F17" s="95"/>
      <c r="G17" s="24"/>
      <c r="H17" s="24"/>
      <c r="I17" s="47"/>
      <c r="J17" s="44"/>
      <c r="K17" s="24"/>
      <c r="L17" s="24"/>
      <c r="M17" s="95"/>
      <c r="N17" s="46" t="s">
        <v>0</v>
      </c>
      <c r="O17" s="95"/>
      <c r="P17" s="24"/>
      <c r="Q17" s="24"/>
      <c r="R17" s="47"/>
      <c r="S17" s="44"/>
      <c r="T17" s="24"/>
      <c r="U17" s="24"/>
      <c r="V17" s="95"/>
      <c r="W17" s="46" t="s">
        <v>0</v>
      </c>
      <c r="X17" s="95"/>
      <c r="Y17" s="24"/>
      <c r="Z17" s="24"/>
      <c r="AA17" s="47"/>
      <c r="AB17" s="44"/>
      <c r="AC17" s="24"/>
      <c r="AD17" s="24"/>
      <c r="AE17" s="95"/>
      <c r="AF17" s="46" t="s">
        <v>0</v>
      </c>
      <c r="AG17" s="95"/>
      <c r="AH17" s="24"/>
      <c r="AI17" s="24"/>
      <c r="AJ17" s="47"/>
      <c r="AK17" s="44"/>
      <c r="AL17" s="24"/>
      <c r="AM17" s="24"/>
      <c r="AN17" s="95"/>
      <c r="AO17" s="46" t="s">
        <v>0</v>
      </c>
      <c r="AP17" s="95"/>
      <c r="AQ17" s="24"/>
      <c r="AR17" s="24"/>
      <c r="AS17" s="47"/>
      <c r="AT17" s="24"/>
      <c r="AU17" s="24"/>
      <c r="AV17" s="24"/>
      <c r="AW17" s="24"/>
      <c r="AX17" s="24"/>
      <c r="AY17" s="24"/>
      <c r="AZ17" s="24"/>
      <c r="BA17" s="24"/>
      <c r="BB17" s="24"/>
      <c r="BC17" s="24"/>
    </row>
    <row r="18" spans="1:55" ht="16.5" customHeight="1">
      <c r="A18" s="96"/>
      <c r="B18" s="49"/>
      <c r="C18" s="49"/>
      <c r="D18" s="49"/>
      <c r="E18" s="49"/>
      <c r="F18" s="49"/>
      <c r="G18" s="49"/>
      <c r="H18" s="49"/>
      <c r="I18" s="97"/>
      <c r="J18" s="96"/>
      <c r="K18" s="49"/>
      <c r="L18" s="49"/>
      <c r="M18" s="49"/>
      <c r="N18" s="49"/>
      <c r="O18" s="49"/>
      <c r="P18" s="49"/>
      <c r="Q18" s="49"/>
      <c r="R18" s="97"/>
      <c r="S18" s="96"/>
      <c r="T18" s="49"/>
      <c r="U18" s="49"/>
      <c r="V18" s="49"/>
      <c r="W18" s="49"/>
      <c r="X18" s="49"/>
      <c r="Y18" s="49"/>
      <c r="Z18" s="49"/>
      <c r="AA18" s="97"/>
      <c r="AB18" s="96"/>
      <c r="AC18" s="49"/>
      <c r="AD18" s="49"/>
      <c r="AE18" s="49"/>
      <c r="AF18" s="49"/>
      <c r="AG18" s="49"/>
      <c r="AH18" s="49"/>
      <c r="AI18" s="49"/>
      <c r="AJ18" s="97"/>
      <c r="AK18" s="96"/>
      <c r="AL18" s="49"/>
      <c r="AM18" s="49"/>
      <c r="AN18" s="49"/>
      <c r="AO18" s="49"/>
      <c r="AP18" s="49"/>
      <c r="AQ18" s="49"/>
      <c r="AR18" s="49"/>
      <c r="AS18" s="97"/>
      <c r="AT18" s="24"/>
      <c r="AU18" s="24"/>
      <c r="AV18" s="24"/>
      <c r="AW18" s="24"/>
      <c r="AX18" s="24"/>
      <c r="AY18" s="24"/>
      <c r="AZ18" s="24"/>
      <c r="BA18" s="24"/>
      <c r="BB18" s="24"/>
      <c r="BC18" s="24"/>
    </row>
    <row r="19" spans="1:55" ht="16.5" customHeight="1">
      <c r="A19" s="39">
        <v>5</v>
      </c>
      <c r="B19" s="24" t="s">
        <v>0</v>
      </c>
      <c r="C19" s="40">
        <v>1</v>
      </c>
      <c r="D19" s="41"/>
      <c r="E19" s="41"/>
      <c r="F19" s="41"/>
      <c r="G19" s="41"/>
      <c r="H19" s="42" t="s">
        <v>37</v>
      </c>
      <c r="I19" s="43">
        <v>5</v>
      </c>
      <c r="J19" s="39">
        <v>5</v>
      </c>
      <c r="K19" s="24" t="s">
        <v>0</v>
      </c>
      <c r="L19" s="40">
        <v>2</v>
      </c>
      <c r="M19" s="41"/>
      <c r="N19" s="41"/>
      <c r="O19" s="41"/>
      <c r="P19" s="41"/>
      <c r="Q19" s="42" t="s">
        <v>37</v>
      </c>
      <c r="R19" s="43">
        <v>1</v>
      </c>
      <c r="S19" s="39">
        <v>5</v>
      </c>
      <c r="T19" s="24" t="s">
        <v>0</v>
      </c>
      <c r="U19" s="40">
        <v>3</v>
      </c>
      <c r="V19" s="41"/>
      <c r="W19" s="41"/>
      <c r="X19" s="41"/>
      <c r="Y19" s="41"/>
      <c r="Z19" s="42" t="s">
        <v>37</v>
      </c>
      <c r="AA19" s="43">
        <v>2</v>
      </c>
      <c r="AB19" s="39">
        <v>5</v>
      </c>
      <c r="AC19" s="24" t="s">
        <v>0</v>
      </c>
      <c r="AD19" s="40">
        <v>4</v>
      </c>
      <c r="AE19" s="41"/>
      <c r="AF19" s="41"/>
      <c r="AG19" s="41"/>
      <c r="AH19" s="41"/>
      <c r="AI19" s="42" t="s">
        <v>37</v>
      </c>
      <c r="AJ19" s="43">
        <v>3</v>
      </c>
      <c r="AK19" s="39">
        <v>5</v>
      </c>
      <c r="AL19" s="24" t="s">
        <v>0</v>
      </c>
      <c r="AM19" s="40">
        <v>5</v>
      </c>
      <c r="AN19" s="41"/>
      <c r="AO19" s="41"/>
      <c r="AP19" s="41"/>
      <c r="AQ19" s="41"/>
      <c r="AR19" s="42" t="s">
        <v>37</v>
      </c>
      <c r="AS19" s="43">
        <v>4</v>
      </c>
      <c r="AT19" s="24"/>
      <c r="AU19" s="24"/>
      <c r="AV19" s="24"/>
      <c r="AW19" s="24"/>
      <c r="AX19" s="24"/>
      <c r="AY19" s="24"/>
      <c r="AZ19" s="24"/>
      <c r="BA19" s="24"/>
      <c r="BB19" s="24"/>
      <c r="BC19" s="24"/>
    </row>
    <row r="20" spans="1:55" ht="21" customHeight="1">
      <c r="A20" s="44"/>
      <c r="B20" s="24"/>
      <c r="C20" s="24"/>
      <c r="D20" s="95"/>
      <c r="E20" s="46" t="s">
        <v>0</v>
      </c>
      <c r="F20" s="95"/>
      <c r="G20" s="24"/>
      <c r="H20" s="24"/>
      <c r="I20" s="47"/>
      <c r="J20" s="44"/>
      <c r="K20" s="24"/>
      <c r="L20" s="24"/>
      <c r="M20" s="95"/>
      <c r="N20" s="46" t="s">
        <v>0</v>
      </c>
      <c r="O20" s="95"/>
      <c r="P20" s="24"/>
      <c r="Q20" s="24"/>
      <c r="R20" s="47"/>
      <c r="S20" s="44"/>
      <c r="T20" s="24"/>
      <c r="U20" s="24"/>
      <c r="V20" s="95"/>
      <c r="W20" s="46" t="s">
        <v>0</v>
      </c>
      <c r="X20" s="95"/>
      <c r="Y20" s="24"/>
      <c r="Z20" s="24"/>
      <c r="AA20" s="47"/>
      <c r="AB20" s="44"/>
      <c r="AC20" s="24"/>
      <c r="AD20" s="24"/>
      <c r="AE20" s="95"/>
      <c r="AF20" s="46" t="s">
        <v>0</v>
      </c>
      <c r="AG20" s="95"/>
      <c r="AH20" s="24"/>
      <c r="AI20" s="24"/>
      <c r="AJ20" s="47"/>
      <c r="AK20" s="44"/>
      <c r="AL20" s="24"/>
      <c r="AM20" s="24"/>
      <c r="AN20" s="95"/>
      <c r="AO20" s="46" t="s">
        <v>0</v>
      </c>
      <c r="AP20" s="95"/>
      <c r="AQ20" s="24"/>
      <c r="AR20" s="24"/>
      <c r="AS20" s="47"/>
      <c r="AT20" s="24"/>
      <c r="AU20" s="24"/>
      <c r="AV20" s="24"/>
      <c r="AW20" s="24"/>
      <c r="AX20" s="24"/>
      <c r="AY20" s="24"/>
      <c r="AZ20" s="24"/>
      <c r="BA20" s="24"/>
      <c r="BB20" s="24"/>
      <c r="BC20" s="24"/>
    </row>
    <row r="21" spans="1:55" ht="16.5" customHeight="1">
      <c r="A21" s="96"/>
      <c r="B21" s="49"/>
      <c r="C21" s="49"/>
      <c r="D21" s="49"/>
      <c r="E21" s="49"/>
      <c r="F21" s="49"/>
      <c r="G21" s="49"/>
      <c r="H21" s="49"/>
      <c r="I21" s="97"/>
      <c r="J21" s="96"/>
      <c r="K21" s="49"/>
      <c r="L21" s="49"/>
      <c r="M21" s="49"/>
      <c r="N21" s="49"/>
      <c r="O21" s="49"/>
      <c r="P21" s="49"/>
      <c r="Q21" s="49"/>
      <c r="R21" s="97"/>
      <c r="S21" s="96"/>
      <c r="T21" s="49"/>
      <c r="U21" s="49"/>
      <c r="V21" s="49"/>
      <c r="W21" s="49"/>
      <c r="X21" s="49"/>
      <c r="Y21" s="49"/>
      <c r="Z21" s="49"/>
      <c r="AA21" s="97"/>
      <c r="AB21" s="96"/>
      <c r="AC21" s="49"/>
      <c r="AD21" s="49"/>
      <c r="AE21" s="49"/>
      <c r="AF21" s="49"/>
      <c r="AG21" s="49"/>
      <c r="AH21" s="49"/>
      <c r="AI21" s="49"/>
      <c r="AJ21" s="97"/>
      <c r="AK21" s="96"/>
      <c r="AL21" s="49"/>
      <c r="AM21" s="49"/>
      <c r="AN21" s="49"/>
      <c r="AO21" s="49"/>
      <c r="AP21" s="49"/>
      <c r="AQ21" s="49"/>
      <c r="AR21" s="49"/>
      <c r="AS21" s="97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5" ht="21" customHeight="1">
      <c r="A22" s="116" t="s">
        <v>46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16" t="s">
        <v>47</v>
      </c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35"/>
      <c r="Z22" s="35"/>
      <c r="AA22" s="35"/>
      <c r="AB22" s="35"/>
      <c r="AC22" s="35"/>
      <c r="AD22" s="22"/>
      <c r="AE22" s="120" t="s">
        <v>48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24"/>
      <c r="AU22" s="24"/>
      <c r="AV22" s="24"/>
      <c r="AW22" s="24"/>
      <c r="AX22" s="24"/>
      <c r="AY22" s="24"/>
      <c r="AZ22" s="24"/>
      <c r="BA22" s="24"/>
      <c r="BB22" s="24"/>
      <c r="BC22" s="24"/>
    </row>
    <row r="23" spans="1:55" ht="21" customHeight="1">
      <c r="A23" s="55">
        <v>1</v>
      </c>
      <c r="B23" s="135"/>
      <c r="C23" s="102"/>
      <c r="D23" s="102"/>
      <c r="E23" s="102"/>
      <c r="F23" s="102"/>
      <c r="G23" s="102"/>
      <c r="H23" s="102"/>
      <c r="I23" s="56" t="s">
        <v>49</v>
      </c>
      <c r="J23" s="57"/>
      <c r="K23" s="136"/>
      <c r="L23" s="105"/>
      <c r="M23" s="55">
        <v>1</v>
      </c>
      <c r="N23" s="135"/>
      <c r="O23" s="102"/>
      <c r="P23" s="102"/>
      <c r="Q23" s="102"/>
      <c r="R23" s="102"/>
      <c r="S23" s="102"/>
      <c r="T23" s="102"/>
      <c r="U23" s="56" t="s">
        <v>51</v>
      </c>
      <c r="V23" s="57"/>
      <c r="W23" s="136"/>
      <c r="X23" s="105"/>
      <c r="Y23" s="25"/>
      <c r="Z23" s="25"/>
      <c r="AA23" s="25"/>
      <c r="AB23" s="25"/>
      <c r="AC23" s="25"/>
      <c r="AD23" s="25"/>
      <c r="AE23" s="131" t="s">
        <v>114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25"/>
      <c r="AU23" s="25"/>
      <c r="AV23" s="25"/>
      <c r="AW23" s="25"/>
      <c r="AX23" s="25"/>
      <c r="AY23" s="25"/>
      <c r="AZ23" s="25"/>
      <c r="BA23" s="25"/>
      <c r="BB23" s="25"/>
      <c r="BC23" s="25"/>
    </row>
    <row r="24" spans="1:55" ht="21" customHeight="1">
      <c r="A24" s="55">
        <v>2</v>
      </c>
      <c r="B24" s="135"/>
      <c r="C24" s="102"/>
      <c r="D24" s="102"/>
      <c r="E24" s="102"/>
      <c r="F24" s="102"/>
      <c r="G24" s="102"/>
      <c r="H24" s="102"/>
      <c r="I24" s="56" t="s">
        <v>49</v>
      </c>
      <c r="J24" s="57"/>
      <c r="K24" s="136"/>
      <c r="L24" s="105"/>
      <c r="M24" s="55">
        <v>2</v>
      </c>
      <c r="N24" s="135"/>
      <c r="O24" s="102"/>
      <c r="P24" s="102"/>
      <c r="Q24" s="102"/>
      <c r="R24" s="102"/>
      <c r="S24" s="102"/>
      <c r="T24" s="102"/>
      <c r="U24" s="56" t="s">
        <v>51</v>
      </c>
      <c r="V24" s="57"/>
      <c r="W24" s="136"/>
      <c r="X24" s="105"/>
      <c r="Y24" s="25"/>
      <c r="Z24" s="25"/>
      <c r="AA24" s="25"/>
      <c r="AB24" s="25"/>
      <c r="AC24" s="25"/>
      <c r="AD24" s="25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25"/>
      <c r="AU24" s="25"/>
      <c r="AV24" s="25"/>
      <c r="AW24" s="25"/>
      <c r="AX24" s="25"/>
      <c r="AY24" s="25"/>
      <c r="AZ24" s="25"/>
      <c r="BA24" s="25"/>
      <c r="BB24" s="25"/>
      <c r="BC24" s="25"/>
    </row>
    <row r="25" spans="1:55" ht="21" customHeight="1">
      <c r="A25" s="55">
        <v>3</v>
      </c>
      <c r="B25" s="135"/>
      <c r="C25" s="102"/>
      <c r="D25" s="102"/>
      <c r="E25" s="102"/>
      <c r="F25" s="102"/>
      <c r="G25" s="102"/>
      <c r="H25" s="102"/>
      <c r="I25" s="56" t="s">
        <v>49</v>
      </c>
      <c r="J25" s="57"/>
      <c r="K25" s="136"/>
      <c r="L25" s="105"/>
      <c r="M25" s="55">
        <v>3</v>
      </c>
      <c r="N25" s="135"/>
      <c r="O25" s="102"/>
      <c r="P25" s="102"/>
      <c r="Q25" s="102"/>
      <c r="R25" s="102"/>
      <c r="S25" s="102"/>
      <c r="T25" s="102"/>
      <c r="U25" s="56" t="s">
        <v>51</v>
      </c>
      <c r="V25" s="57"/>
      <c r="W25" s="136"/>
      <c r="X25" s="105"/>
      <c r="Y25" s="25"/>
      <c r="Z25" s="25"/>
      <c r="AA25" s="60" t="s">
        <v>55</v>
      </c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</row>
    <row r="26" spans="1:55" ht="21" customHeight="1">
      <c r="A26" s="55">
        <v>4</v>
      </c>
      <c r="B26" s="135"/>
      <c r="C26" s="102"/>
      <c r="D26" s="102"/>
      <c r="E26" s="102"/>
      <c r="F26" s="102"/>
      <c r="G26" s="102"/>
      <c r="H26" s="102"/>
      <c r="I26" s="56" t="s">
        <v>49</v>
      </c>
      <c r="J26" s="57"/>
      <c r="K26" s="136"/>
      <c r="L26" s="105"/>
      <c r="M26" s="55">
        <v>4</v>
      </c>
      <c r="N26" s="135"/>
      <c r="O26" s="102"/>
      <c r="P26" s="102"/>
      <c r="Q26" s="102"/>
      <c r="R26" s="102"/>
      <c r="S26" s="102"/>
      <c r="T26" s="102"/>
      <c r="U26" s="56" t="s">
        <v>51</v>
      </c>
      <c r="V26" s="57"/>
      <c r="W26" s="136"/>
      <c r="X26" s="105"/>
      <c r="Y26" s="25"/>
      <c r="Z26" s="25"/>
      <c r="AA26" s="134"/>
      <c r="AB26" s="113"/>
      <c r="AC26" s="113"/>
      <c r="AD26" s="113"/>
      <c r="AE26" s="113"/>
      <c r="AF26" s="113"/>
      <c r="AG26" s="109"/>
      <c r="AH26" s="125"/>
      <c r="AI26" s="109"/>
      <c r="AJ26" s="132" t="s">
        <v>58</v>
      </c>
      <c r="AK26" s="125"/>
      <c r="AL26" s="109"/>
      <c r="AM26" s="134"/>
      <c r="AN26" s="113"/>
      <c r="AO26" s="113"/>
      <c r="AP26" s="113"/>
      <c r="AQ26" s="113"/>
      <c r="AR26" s="113"/>
      <c r="AS26" s="109"/>
      <c r="AT26" s="25"/>
      <c r="AU26" s="25"/>
      <c r="AV26" s="25"/>
      <c r="AW26" s="25"/>
      <c r="AX26" s="25"/>
      <c r="AY26" s="25"/>
      <c r="AZ26" s="25"/>
      <c r="BA26" s="25"/>
      <c r="BB26" s="25"/>
      <c r="BC26" s="25"/>
    </row>
    <row r="27" spans="1:55" ht="21" customHeight="1">
      <c r="A27" s="55">
        <v>5</v>
      </c>
      <c r="B27" s="135"/>
      <c r="C27" s="102"/>
      <c r="D27" s="102"/>
      <c r="E27" s="102"/>
      <c r="F27" s="102"/>
      <c r="G27" s="102"/>
      <c r="H27" s="102"/>
      <c r="I27" s="56" t="s">
        <v>49</v>
      </c>
      <c r="J27" s="57"/>
      <c r="K27" s="136"/>
      <c r="L27" s="105"/>
      <c r="M27" s="55">
        <v>5</v>
      </c>
      <c r="N27" s="135"/>
      <c r="O27" s="102"/>
      <c r="P27" s="102"/>
      <c r="Q27" s="102"/>
      <c r="R27" s="102"/>
      <c r="S27" s="102"/>
      <c r="T27" s="102"/>
      <c r="U27" s="56" t="s">
        <v>51</v>
      </c>
      <c r="V27" s="57"/>
      <c r="W27" s="136"/>
      <c r="X27" s="105"/>
      <c r="Y27" s="61"/>
      <c r="Z27" s="61"/>
      <c r="AA27" s="114"/>
      <c r="AB27" s="110"/>
      <c r="AC27" s="110"/>
      <c r="AD27" s="110"/>
      <c r="AE27" s="110"/>
      <c r="AF27" s="110"/>
      <c r="AG27" s="111"/>
      <c r="AH27" s="114"/>
      <c r="AI27" s="111"/>
      <c r="AJ27" s="133"/>
      <c r="AK27" s="114"/>
      <c r="AL27" s="111"/>
      <c r="AM27" s="114"/>
      <c r="AN27" s="110"/>
      <c r="AO27" s="110"/>
      <c r="AP27" s="110"/>
      <c r="AQ27" s="110"/>
      <c r="AR27" s="110"/>
      <c r="AS27" s="111"/>
      <c r="AT27" s="25"/>
      <c r="AU27" s="25"/>
      <c r="AV27" s="25"/>
      <c r="AW27" s="25"/>
      <c r="AX27" s="25"/>
      <c r="AY27" s="25"/>
      <c r="AZ27" s="25"/>
      <c r="BA27" s="25"/>
      <c r="BB27" s="25"/>
      <c r="BC27" s="25"/>
    </row>
    <row r="28" spans="1:55" ht="21" customHeight="1">
      <c r="A28" s="55" t="s">
        <v>61</v>
      </c>
      <c r="B28" s="135"/>
      <c r="C28" s="102"/>
      <c r="D28" s="102"/>
      <c r="E28" s="102"/>
      <c r="F28" s="102"/>
      <c r="G28" s="102"/>
      <c r="H28" s="102"/>
      <c r="I28" s="56" t="s">
        <v>49</v>
      </c>
      <c r="J28" s="57"/>
      <c r="K28" s="136"/>
      <c r="L28" s="105"/>
      <c r="M28" s="55" t="s">
        <v>61</v>
      </c>
      <c r="N28" s="135"/>
      <c r="O28" s="102"/>
      <c r="P28" s="102"/>
      <c r="Q28" s="102"/>
      <c r="R28" s="102"/>
      <c r="S28" s="102"/>
      <c r="T28" s="102"/>
      <c r="U28" s="56" t="s">
        <v>51</v>
      </c>
      <c r="V28" s="57"/>
      <c r="W28" s="136"/>
      <c r="X28" s="105"/>
      <c r="Y28" s="61"/>
      <c r="Z28" s="61"/>
      <c r="AA28" s="61"/>
      <c r="AB28" s="61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</row>
    <row r="29" spans="1:55" ht="21" customHeight="1">
      <c r="A29" s="55" t="s">
        <v>62</v>
      </c>
      <c r="B29" s="135"/>
      <c r="C29" s="102"/>
      <c r="D29" s="102"/>
      <c r="E29" s="102"/>
      <c r="F29" s="102"/>
      <c r="G29" s="102"/>
      <c r="H29" s="102"/>
      <c r="I29" s="56" t="s">
        <v>49</v>
      </c>
      <c r="J29" s="57"/>
      <c r="K29" s="136"/>
      <c r="L29" s="105"/>
      <c r="M29" s="55" t="s">
        <v>62</v>
      </c>
      <c r="N29" s="135"/>
      <c r="O29" s="102"/>
      <c r="P29" s="102"/>
      <c r="Q29" s="102"/>
      <c r="R29" s="102"/>
      <c r="S29" s="102"/>
      <c r="T29" s="102"/>
      <c r="U29" s="56" t="s">
        <v>51</v>
      </c>
      <c r="V29" s="57"/>
      <c r="W29" s="136"/>
      <c r="X29" s="105"/>
      <c r="Y29" s="61"/>
      <c r="Z29" s="61"/>
      <c r="AA29" s="98"/>
      <c r="AB29" s="98"/>
      <c r="AC29" s="98"/>
      <c r="AD29" s="98"/>
      <c r="AE29" s="98"/>
      <c r="AF29" s="98"/>
      <c r="AG29" s="98"/>
      <c r="AH29" s="25"/>
      <c r="AI29" s="25"/>
      <c r="AJ29" s="25"/>
      <c r="AK29" s="25"/>
      <c r="AL29" s="25"/>
      <c r="AM29" s="98"/>
      <c r="AN29" s="98"/>
      <c r="AO29" s="98"/>
      <c r="AP29" s="98"/>
      <c r="AQ29" s="98"/>
      <c r="AR29" s="98"/>
      <c r="AS29" s="98"/>
      <c r="AT29" s="25"/>
      <c r="AU29" s="25"/>
      <c r="AV29" s="25"/>
      <c r="AW29" s="25"/>
      <c r="AX29" s="25"/>
      <c r="AY29" s="25"/>
      <c r="AZ29" s="25"/>
      <c r="BA29" s="25"/>
      <c r="BB29" s="25"/>
      <c r="BC29" s="25"/>
    </row>
    <row r="30" spans="1:55" ht="21" customHeight="1">
      <c r="A30" s="55" t="s">
        <v>65</v>
      </c>
      <c r="B30" s="135"/>
      <c r="C30" s="102"/>
      <c r="D30" s="102"/>
      <c r="E30" s="102"/>
      <c r="F30" s="102"/>
      <c r="G30" s="102"/>
      <c r="H30" s="102"/>
      <c r="I30" s="56" t="s">
        <v>49</v>
      </c>
      <c r="J30" s="57"/>
      <c r="K30" s="136"/>
      <c r="L30" s="105"/>
      <c r="M30" s="55" t="s">
        <v>65</v>
      </c>
      <c r="N30" s="135"/>
      <c r="O30" s="102"/>
      <c r="P30" s="102"/>
      <c r="Q30" s="102"/>
      <c r="R30" s="102"/>
      <c r="S30" s="102"/>
      <c r="T30" s="102"/>
      <c r="U30" s="56" t="s">
        <v>51</v>
      </c>
      <c r="V30" s="57"/>
      <c r="W30" s="136"/>
      <c r="X30" s="105"/>
      <c r="Y30" s="61"/>
      <c r="Z30" s="61"/>
      <c r="AA30" s="106" t="s">
        <v>68</v>
      </c>
      <c r="AB30" s="107"/>
      <c r="AC30" s="107"/>
      <c r="AD30" s="107"/>
      <c r="AE30" s="107"/>
      <c r="AF30" s="107"/>
      <c r="AG30" s="107"/>
      <c r="AH30" s="25"/>
      <c r="AI30" s="25"/>
      <c r="AJ30" s="25"/>
      <c r="AK30" s="25"/>
      <c r="AL30" s="25"/>
      <c r="AM30" s="106" t="s">
        <v>69</v>
      </c>
      <c r="AN30" s="107"/>
      <c r="AO30" s="107"/>
      <c r="AP30" s="107"/>
      <c r="AQ30" s="107"/>
      <c r="AR30" s="107"/>
      <c r="AS30" s="107"/>
      <c r="AT30" s="25"/>
      <c r="AU30" s="25"/>
      <c r="AV30" s="25"/>
      <c r="AW30" s="25"/>
      <c r="AX30" s="25"/>
      <c r="AY30" s="25"/>
      <c r="AZ30" s="25"/>
      <c r="BA30" s="25"/>
      <c r="BB30" s="25"/>
      <c r="BC30" s="25"/>
    </row>
    <row r="31" spans="1:55" ht="21" customHeight="1">
      <c r="A31" s="55" t="s">
        <v>70</v>
      </c>
      <c r="B31" s="135"/>
      <c r="C31" s="102"/>
      <c r="D31" s="102"/>
      <c r="E31" s="102"/>
      <c r="F31" s="102"/>
      <c r="G31" s="102"/>
      <c r="H31" s="102"/>
      <c r="I31" s="56" t="s">
        <v>49</v>
      </c>
      <c r="J31" s="57"/>
      <c r="K31" s="136"/>
      <c r="L31" s="105"/>
      <c r="M31" s="55" t="s">
        <v>70</v>
      </c>
      <c r="N31" s="135"/>
      <c r="O31" s="102"/>
      <c r="P31" s="102"/>
      <c r="Q31" s="102"/>
      <c r="R31" s="102"/>
      <c r="S31" s="102"/>
      <c r="T31" s="102"/>
      <c r="U31" s="56" t="s">
        <v>51</v>
      </c>
      <c r="V31" s="57"/>
      <c r="W31" s="136"/>
      <c r="X31" s="105"/>
      <c r="Y31" s="61"/>
      <c r="Z31" s="61"/>
      <c r="AA31" s="61"/>
      <c r="AB31" s="61"/>
      <c r="AC31" s="25"/>
      <c r="AD31" s="25"/>
      <c r="AE31" s="25"/>
      <c r="AF31" s="25"/>
      <c r="AG31" s="98"/>
      <c r="AH31" s="98"/>
      <c r="AI31" s="98"/>
      <c r="AJ31" s="98"/>
      <c r="AK31" s="98"/>
      <c r="AL31" s="98"/>
      <c r="AM31" s="98"/>
      <c r="AN31" s="98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</row>
    <row r="32" spans="1:55" ht="21" customHeight="1">
      <c r="A32" s="55" t="s">
        <v>72</v>
      </c>
      <c r="B32" s="135"/>
      <c r="C32" s="102"/>
      <c r="D32" s="102"/>
      <c r="E32" s="102"/>
      <c r="F32" s="102"/>
      <c r="G32" s="102"/>
      <c r="H32" s="102"/>
      <c r="I32" s="56" t="s">
        <v>49</v>
      </c>
      <c r="J32" s="57"/>
      <c r="K32" s="136"/>
      <c r="L32" s="105"/>
      <c r="M32" s="55" t="s">
        <v>72</v>
      </c>
      <c r="N32" s="135"/>
      <c r="O32" s="102"/>
      <c r="P32" s="102"/>
      <c r="Q32" s="102"/>
      <c r="R32" s="102"/>
      <c r="S32" s="102"/>
      <c r="T32" s="102"/>
      <c r="U32" s="56" t="s">
        <v>51</v>
      </c>
      <c r="V32" s="57"/>
      <c r="W32" s="136"/>
      <c r="X32" s="105"/>
      <c r="Y32" s="61"/>
      <c r="Z32" s="61"/>
      <c r="AA32" s="61"/>
      <c r="AB32" s="61"/>
      <c r="AC32" s="25"/>
      <c r="AD32" s="25"/>
      <c r="AE32" s="25"/>
      <c r="AF32" s="25"/>
      <c r="AG32" s="106" t="s">
        <v>73</v>
      </c>
      <c r="AH32" s="107"/>
      <c r="AI32" s="107"/>
      <c r="AJ32" s="107"/>
      <c r="AK32" s="107"/>
      <c r="AL32" s="107"/>
      <c r="AM32" s="107"/>
      <c r="AN32" s="107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</row>
    <row r="33" spans="1:55" ht="14.2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</row>
    <row r="34" spans="1:55" ht="14.2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4"/>
      <c r="AU34" s="24"/>
      <c r="AV34" s="24"/>
      <c r="AW34" s="24"/>
      <c r="AX34" s="24"/>
      <c r="AY34" s="24"/>
      <c r="AZ34" s="24"/>
      <c r="BA34" s="24"/>
      <c r="BB34" s="24"/>
      <c r="BC34" s="24"/>
    </row>
    <row r="35" spans="1:55" ht="14.2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4"/>
      <c r="AU35" s="24"/>
      <c r="AV35" s="24"/>
      <c r="AW35" s="24"/>
      <c r="AX35" s="24"/>
      <c r="AY35" s="24"/>
      <c r="AZ35" s="24"/>
      <c r="BA35" s="24"/>
      <c r="BB35" s="24"/>
      <c r="BC35" s="24"/>
    </row>
    <row r="36" spans="1:55" ht="14.2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4"/>
      <c r="AU36" s="24"/>
      <c r="AV36" s="24"/>
      <c r="AW36" s="24"/>
      <c r="AX36" s="24"/>
      <c r="AY36" s="24"/>
      <c r="AZ36" s="24"/>
      <c r="BA36" s="24"/>
      <c r="BB36" s="24"/>
      <c r="BC36" s="24"/>
    </row>
    <row r="37" spans="1:55" ht="14.2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4"/>
      <c r="AU37" s="24"/>
      <c r="AV37" s="24"/>
      <c r="AW37" s="24"/>
      <c r="AX37" s="24"/>
      <c r="AY37" s="24"/>
      <c r="AZ37" s="24"/>
      <c r="BA37" s="24"/>
      <c r="BB37" s="24"/>
      <c r="BC37" s="24"/>
    </row>
    <row r="38" spans="1:55" ht="14.2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4"/>
      <c r="AU38" s="24"/>
      <c r="AV38" s="24"/>
      <c r="AW38" s="24"/>
      <c r="AX38" s="24"/>
      <c r="AY38" s="24"/>
      <c r="AZ38" s="24"/>
      <c r="BA38" s="24"/>
      <c r="BB38" s="24"/>
      <c r="BC38" s="24"/>
    </row>
    <row r="39" spans="1:55" ht="14.2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4"/>
      <c r="AU39" s="24"/>
      <c r="AV39" s="24"/>
      <c r="AW39" s="24"/>
      <c r="AX39" s="24"/>
      <c r="AY39" s="24"/>
      <c r="AZ39" s="24"/>
      <c r="BA39" s="24"/>
      <c r="BB39" s="24"/>
      <c r="BC39" s="24"/>
    </row>
    <row r="40" spans="1:55" ht="14.2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4"/>
      <c r="AU40" s="24"/>
      <c r="AV40" s="24"/>
      <c r="AW40" s="24"/>
      <c r="AX40" s="24"/>
      <c r="AY40" s="24"/>
      <c r="AZ40" s="24"/>
      <c r="BA40" s="24"/>
      <c r="BB40" s="24"/>
      <c r="BC40" s="24"/>
    </row>
    <row r="41" spans="1:55" ht="14.2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4"/>
      <c r="AU41" s="24"/>
      <c r="AV41" s="24"/>
      <c r="AW41" s="24"/>
      <c r="AX41" s="24"/>
      <c r="AY41" s="24"/>
      <c r="AZ41" s="24"/>
      <c r="BA41" s="24"/>
      <c r="BB41" s="24"/>
      <c r="BC41" s="24"/>
    </row>
    <row r="42" spans="1:55" ht="14.2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4"/>
      <c r="AU42" s="24"/>
      <c r="AV42" s="24"/>
      <c r="AW42" s="24"/>
      <c r="AX42" s="24"/>
      <c r="AY42" s="24"/>
      <c r="AZ42" s="24"/>
      <c r="BA42" s="24"/>
      <c r="BB42" s="24"/>
      <c r="BC42" s="24"/>
    </row>
    <row r="43" spans="1:55" ht="14.2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4"/>
      <c r="AU43" s="24"/>
      <c r="AV43" s="24"/>
      <c r="AW43" s="24"/>
      <c r="AX43" s="24"/>
      <c r="AY43" s="24"/>
      <c r="AZ43" s="24"/>
      <c r="BA43" s="24"/>
      <c r="BB43" s="24"/>
      <c r="BC43" s="24"/>
    </row>
    <row r="44" spans="1:55" ht="14.2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4"/>
      <c r="AU44" s="24"/>
      <c r="AV44" s="24"/>
      <c r="AW44" s="24"/>
      <c r="AX44" s="24"/>
      <c r="AY44" s="24"/>
      <c r="AZ44" s="24"/>
      <c r="BA44" s="24"/>
      <c r="BB44" s="24"/>
      <c r="BC44" s="24"/>
    </row>
    <row r="45" spans="1:55" ht="14.2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4"/>
      <c r="AU45" s="24"/>
      <c r="AV45" s="24"/>
      <c r="AW45" s="24"/>
      <c r="AX45" s="24"/>
      <c r="AY45" s="24"/>
      <c r="AZ45" s="24"/>
      <c r="BA45" s="24"/>
      <c r="BB45" s="24"/>
      <c r="BC45" s="24"/>
    </row>
    <row r="46" spans="1:55" ht="14.2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4"/>
      <c r="AU46" s="24"/>
      <c r="AV46" s="24"/>
      <c r="AW46" s="24"/>
      <c r="AX46" s="24"/>
      <c r="AY46" s="24"/>
      <c r="AZ46" s="24"/>
      <c r="BA46" s="24"/>
      <c r="BB46" s="24"/>
      <c r="BC46" s="24"/>
    </row>
    <row r="47" spans="1:55" ht="14.2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4"/>
      <c r="AU47" s="24"/>
      <c r="AV47" s="24"/>
      <c r="AW47" s="24"/>
      <c r="AX47" s="24"/>
      <c r="AY47" s="24"/>
      <c r="AZ47" s="24"/>
      <c r="BA47" s="24"/>
      <c r="BB47" s="24"/>
      <c r="BC47" s="24"/>
    </row>
    <row r="48" spans="1:55" ht="14.2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4"/>
      <c r="AU48" s="24"/>
      <c r="AV48" s="24"/>
      <c r="AW48" s="24"/>
      <c r="AX48" s="24"/>
      <c r="AY48" s="24"/>
      <c r="AZ48" s="24"/>
      <c r="BA48" s="24"/>
      <c r="BB48" s="24"/>
      <c r="BC48" s="24"/>
    </row>
    <row r="49" spans="1:55" ht="14.2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4"/>
      <c r="AU49" s="24"/>
      <c r="AV49" s="24"/>
      <c r="AW49" s="24"/>
      <c r="AX49" s="24"/>
      <c r="AY49" s="24"/>
      <c r="AZ49" s="24"/>
      <c r="BA49" s="24"/>
      <c r="BB49" s="24"/>
      <c r="BC49" s="24"/>
    </row>
    <row r="50" spans="1:55" ht="14.2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4"/>
      <c r="AU50" s="24"/>
      <c r="AV50" s="24"/>
      <c r="AW50" s="24"/>
      <c r="AX50" s="24"/>
      <c r="AY50" s="24"/>
      <c r="AZ50" s="24"/>
      <c r="BA50" s="24"/>
      <c r="BB50" s="24"/>
      <c r="BC50" s="24"/>
    </row>
    <row r="51" spans="1:55" ht="14.2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4"/>
      <c r="AU51" s="24"/>
      <c r="AV51" s="24"/>
      <c r="AW51" s="24"/>
      <c r="AX51" s="24"/>
      <c r="AY51" s="24"/>
      <c r="AZ51" s="24"/>
      <c r="BA51" s="24"/>
      <c r="BB51" s="24"/>
      <c r="BC51" s="24"/>
    </row>
    <row r="52" spans="1:55" ht="14.2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4"/>
      <c r="AU52" s="24"/>
      <c r="AV52" s="24"/>
      <c r="AW52" s="24"/>
      <c r="AX52" s="24"/>
      <c r="AY52" s="24"/>
      <c r="AZ52" s="24"/>
      <c r="BA52" s="24"/>
      <c r="BB52" s="24"/>
      <c r="BC52" s="24"/>
    </row>
    <row r="53" spans="1:55" ht="14.2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4"/>
      <c r="AU53" s="24"/>
      <c r="AV53" s="24"/>
      <c r="AW53" s="24"/>
      <c r="AX53" s="24"/>
      <c r="AY53" s="24"/>
      <c r="AZ53" s="24"/>
      <c r="BA53" s="24"/>
      <c r="BB53" s="24"/>
      <c r="BC53" s="24"/>
    </row>
    <row r="54" spans="1:55" ht="14.2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4"/>
      <c r="AU54" s="24"/>
      <c r="AV54" s="24"/>
      <c r="AW54" s="24"/>
      <c r="AX54" s="24"/>
      <c r="AY54" s="24"/>
      <c r="AZ54" s="24"/>
      <c r="BA54" s="24"/>
      <c r="BB54" s="24"/>
      <c r="BC54" s="24"/>
    </row>
    <row r="55" spans="1:55" ht="14.2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4"/>
      <c r="AU55" s="24"/>
      <c r="AV55" s="24"/>
      <c r="AW55" s="24"/>
      <c r="AX55" s="24"/>
      <c r="AY55" s="24"/>
      <c r="AZ55" s="24"/>
      <c r="BA55" s="24"/>
      <c r="BB55" s="24"/>
      <c r="BC55" s="24"/>
    </row>
    <row r="56" spans="1:55" ht="14.2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4"/>
      <c r="AU56" s="24"/>
      <c r="AV56" s="24"/>
      <c r="AW56" s="24"/>
      <c r="AX56" s="24"/>
      <c r="AY56" s="24"/>
      <c r="AZ56" s="24"/>
      <c r="BA56" s="24"/>
      <c r="BB56" s="24"/>
      <c r="BC56" s="24"/>
    </row>
    <row r="57" spans="1:55" ht="14.2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4"/>
      <c r="AU57" s="24"/>
      <c r="AV57" s="24"/>
      <c r="AW57" s="24"/>
      <c r="AX57" s="24"/>
      <c r="AY57" s="24"/>
      <c r="AZ57" s="24"/>
      <c r="BA57" s="24"/>
      <c r="BB57" s="24"/>
      <c r="BC57" s="24"/>
    </row>
    <row r="58" spans="1:55" ht="14.2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4"/>
      <c r="AU58" s="24"/>
      <c r="AV58" s="24"/>
      <c r="AW58" s="24"/>
      <c r="AX58" s="24"/>
      <c r="AY58" s="24"/>
      <c r="AZ58" s="24"/>
      <c r="BA58" s="24"/>
      <c r="BB58" s="24"/>
      <c r="BC58" s="24"/>
    </row>
    <row r="59" spans="1:55" ht="14.2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4"/>
      <c r="AU59" s="24"/>
      <c r="AV59" s="24"/>
      <c r="AW59" s="24"/>
      <c r="AX59" s="24"/>
      <c r="AY59" s="24"/>
      <c r="AZ59" s="24"/>
      <c r="BA59" s="24"/>
      <c r="BB59" s="24"/>
      <c r="BC59" s="24"/>
    </row>
    <row r="60" spans="1:55" ht="14.2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4"/>
      <c r="AU60" s="24"/>
      <c r="AV60" s="24"/>
      <c r="AW60" s="24"/>
      <c r="AX60" s="24"/>
      <c r="AY60" s="24"/>
      <c r="AZ60" s="24"/>
      <c r="BA60" s="24"/>
      <c r="BB60" s="24"/>
      <c r="BC60" s="24"/>
    </row>
    <row r="61" spans="1:55" ht="14.2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4"/>
      <c r="AU61" s="24"/>
      <c r="AV61" s="24"/>
      <c r="AW61" s="24"/>
      <c r="AX61" s="24"/>
      <c r="AY61" s="24"/>
      <c r="AZ61" s="24"/>
      <c r="BA61" s="24"/>
      <c r="BB61" s="24"/>
      <c r="BC61" s="24"/>
    </row>
    <row r="62" spans="1:55" ht="14.2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4"/>
      <c r="AU62" s="24"/>
      <c r="AV62" s="24"/>
      <c r="AW62" s="24"/>
      <c r="AX62" s="24"/>
      <c r="AY62" s="24"/>
      <c r="AZ62" s="24"/>
      <c r="BA62" s="24"/>
      <c r="BB62" s="24"/>
      <c r="BC62" s="24"/>
    </row>
    <row r="63" spans="1:55" ht="14.2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4"/>
      <c r="AU63" s="24"/>
      <c r="AV63" s="24"/>
      <c r="AW63" s="24"/>
      <c r="AX63" s="24"/>
      <c r="AY63" s="24"/>
      <c r="AZ63" s="24"/>
      <c r="BA63" s="24"/>
      <c r="BB63" s="24"/>
      <c r="BC63" s="24"/>
    </row>
    <row r="64" spans="1:55" ht="14.2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4"/>
      <c r="AU64" s="24"/>
      <c r="AV64" s="24"/>
      <c r="AW64" s="24"/>
      <c r="AX64" s="24"/>
      <c r="AY64" s="24"/>
      <c r="AZ64" s="24"/>
      <c r="BA64" s="24"/>
      <c r="BB64" s="24"/>
      <c r="BC64" s="24"/>
    </row>
    <row r="65" spans="1:55" ht="14.2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4"/>
      <c r="AU65" s="24"/>
      <c r="AV65" s="24"/>
      <c r="AW65" s="24"/>
      <c r="AX65" s="24"/>
      <c r="AY65" s="24"/>
      <c r="AZ65" s="24"/>
      <c r="BA65" s="24"/>
      <c r="BB65" s="24"/>
      <c r="BC65" s="24"/>
    </row>
    <row r="66" spans="1:55" ht="14.2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4"/>
      <c r="AU66" s="24"/>
      <c r="AV66" s="24"/>
      <c r="AW66" s="24"/>
      <c r="AX66" s="24"/>
      <c r="AY66" s="24"/>
      <c r="AZ66" s="24"/>
      <c r="BA66" s="24"/>
      <c r="BB66" s="24"/>
      <c r="BC66" s="24"/>
    </row>
    <row r="67" spans="1:55" ht="14.2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4"/>
      <c r="AU67" s="24"/>
      <c r="AV67" s="24"/>
      <c r="AW67" s="24"/>
      <c r="AX67" s="24"/>
      <c r="AY67" s="24"/>
      <c r="AZ67" s="24"/>
      <c r="BA67" s="24"/>
      <c r="BB67" s="24"/>
      <c r="BC67" s="24"/>
    </row>
    <row r="68" spans="1:55" ht="14.2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4"/>
      <c r="AU68" s="24"/>
      <c r="AV68" s="24"/>
      <c r="AW68" s="24"/>
      <c r="AX68" s="24"/>
      <c r="AY68" s="24"/>
      <c r="AZ68" s="24"/>
      <c r="BA68" s="24"/>
      <c r="BB68" s="24"/>
      <c r="BC68" s="24"/>
    </row>
    <row r="69" spans="1:55" ht="14.2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4"/>
      <c r="AU69" s="24"/>
      <c r="AV69" s="24"/>
      <c r="AW69" s="24"/>
      <c r="AX69" s="24"/>
      <c r="AY69" s="24"/>
      <c r="AZ69" s="24"/>
      <c r="BA69" s="24"/>
      <c r="BB69" s="24"/>
      <c r="BC69" s="24"/>
    </row>
    <row r="70" spans="1:55" ht="14.2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4"/>
      <c r="AU70" s="24"/>
      <c r="AV70" s="24"/>
      <c r="AW70" s="24"/>
      <c r="AX70" s="24"/>
      <c r="AY70" s="24"/>
      <c r="AZ70" s="24"/>
      <c r="BA70" s="24"/>
      <c r="BB70" s="24"/>
      <c r="BC70" s="24"/>
    </row>
    <row r="71" spans="1:55" ht="14.2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4"/>
      <c r="AU71" s="24"/>
      <c r="AV71" s="24"/>
      <c r="AW71" s="24"/>
      <c r="AX71" s="24"/>
      <c r="AY71" s="24"/>
      <c r="AZ71" s="24"/>
      <c r="BA71" s="24"/>
      <c r="BB71" s="24"/>
      <c r="BC71" s="24"/>
    </row>
    <row r="72" spans="1:55" ht="14.2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4"/>
      <c r="AU72" s="24"/>
      <c r="AV72" s="24"/>
      <c r="AW72" s="24"/>
      <c r="AX72" s="24"/>
      <c r="AY72" s="24"/>
      <c r="AZ72" s="24"/>
      <c r="BA72" s="24"/>
      <c r="BB72" s="24"/>
      <c r="BC72" s="24"/>
    </row>
    <row r="73" spans="1:55" ht="14.2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4"/>
      <c r="AU73" s="24"/>
      <c r="AV73" s="24"/>
      <c r="AW73" s="24"/>
      <c r="AX73" s="24"/>
      <c r="AY73" s="24"/>
      <c r="AZ73" s="24"/>
      <c r="BA73" s="24"/>
      <c r="BB73" s="24"/>
      <c r="BC73" s="24"/>
    </row>
    <row r="74" spans="1:55" ht="14.2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4"/>
      <c r="AU74" s="24"/>
      <c r="AV74" s="24"/>
      <c r="AW74" s="24"/>
      <c r="AX74" s="24"/>
      <c r="AY74" s="24"/>
      <c r="AZ74" s="24"/>
      <c r="BA74" s="24"/>
      <c r="BB74" s="24"/>
      <c r="BC74" s="24"/>
    </row>
    <row r="75" spans="1:55" ht="14.2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4"/>
      <c r="AU75" s="24"/>
      <c r="AV75" s="24"/>
      <c r="AW75" s="24"/>
      <c r="AX75" s="24"/>
      <c r="AY75" s="24"/>
      <c r="AZ75" s="24"/>
      <c r="BA75" s="24"/>
      <c r="BB75" s="24"/>
      <c r="BC75" s="24"/>
    </row>
    <row r="76" spans="1:55" ht="14.2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4"/>
      <c r="AU76" s="24"/>
      <c r="AV76" s="24"/>
      <c r="AW76" s="24"/>
      <c r="AX76" s="24"/>
      <c r="AY76" s="24"/>
      <c r="AZ76" s="24"/>
      <c r="BA76" s="24"/>
      <c r="BB76" s="24"/>
      <c r="BC76" s="24"/>
    </row>
    <row r="77" spans="1:55" ht="14.2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4"/>
      <c r="AU77" s="24"/>
      <c r="AV77" s="24"/>
      <c r="AW77" s="24"/>
      <c r="AX77" s="24"/>
      <c r="AY77" s="24"/>
      <c r="AZ77" s="24"/>
      <c r="BA77" s="24"/>
      <c r="BB77" s="24"/>
      <c r="BC77" s="24"/>
    </row>
    <row r="78" spans="1:55" ht="14.2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4"/>
      <c r="AU78" s="24"/>
      <c r="AV78" s="24"/>
      <c r="AW78" s="24"/>
      <c r="AX78" s="24"/>
      <c r="AY78" s="24"/>
      <c r="AZ78" s="24"/>
      <c r="BA78" s="24"/>
      <c r="BB78" s="24"/>
      <c r="BC78" s="24"/>
    </row>
    <row r="79" spans="1:55" ht="14.2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4"/>
      <c r="AU79" s="24"/>
      <c r="AV79" s="24"/>
      <c r="AW79" s="24"/>
      <c r="AX79" s="24"/>
      <c r="AY79" s="24"/>
      <c r="AZ79" s="24"/>
      <c r="BA79" s="24"/>
      <c r="BB79" s="24"/>
      <c r="BC79" s="24"/>
    </row>
    <row r="80" spans="1:55" ht="14.2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4"/>
      <c r="AU80" s="24"/>
      <c r="AV80" s="24"/>
      <c r="AW80" s="24"/>
      <c r="AX80" s="24"/>
      <c r="AY80" s="24"/>
      <c r="AZ80" s="24"/>
      <c r="BA80" s="24"/>
      <c r="BB80" s="24"/>
      <c r="BC80" s="24"/>
    </row>
    <row r="81" spans="1:55" ht="14.2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4"/>
      <c r="AU81" s="24"/>
      <c r="AV81" s="24"/>
      <c r="AW81" s="24"/>
      <c r="AX81" s="24"/>
      <c r="AY81" s="24"/>
      <c r="AZ81" s="24"/>
      <c r="BA81" s="24"/>
      <c r="BB81" s="24"/>
      <c r="BC81" s="24"/>
    </row>
    <row r="82" spans="1:55" ht="14.2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4"/>
      <c r="AU82" s="24"/>
      <c r="AV82" s="24"/>
      <c r="AW82" s="24"/>
      <c r="AX82" s="24"/>
      <c r="AY82" s="24"/>
      <c r="AZ82" s="24"/>
      <c r="BA82" s="24"/>
      <c r="BB82" s="24"/>
      <c r="BC82" s="24"/>
    </row>
    <row r="83" spans="1:55" ht="14.2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4"/>
      <c r="AU83" s="24"/>
      <c r="AV83" s="24"/>
      <c r="AW83" s="24"/>
      <c r="AX83" s="24"/>
      <c r="AY83" s="24"/>
      <c r="AZ83" s="24"/>
      <c r="BA83" s="24"/>
      <c r="BB83" s="24"/>
      <c r="BC83" s="24"/>
    </row>
    <row r="84" spans="1:55" ht="14.2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4"/>
      <c r="AU84" s="24"/>
      <c r="AV84" s="24"/>
      <c r="AW84" s="24"/>
      <c r="AX84" s="24"/>
      <c r="AY84" s="24"/>
      <c r="AZ84" s="24"/>
      <c r="BA84" s="24"/>
      <c r="BB84" s="24"/>
      <c r="BC84" s="24"/>
    </row>
    <row r="85" spans="1:55" ht="14.2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4"/>
      <c r="AU85" s="24"/>
      <c r="AV85" s="24"/>
      <c r="AW85" s="24"/>
      <c r="AX85" s="24"/>
      <c r="AY85" s="24"/>
      <c r="AZ85" s="24"/>
      <c r="BA85" s="24"/>
      <c r="BB85" s="24"/>
      <c r="BC85" s="24"/>
    </row>
    <row r="86" spans="1:55" ht="14.2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4"/>
      <c r="AU86" s="24"/>
      <c r="AV86" s="24"/>
      <c r="AW86" s="24"/>
      <c r="AX86" s="24"/>
      <c r="AY86" s="24"/>
      <c r="AZ86" s="24"/>
      <c r="BA86" s="24"/>
      <c r="BB86" s="24"/>
      <c r="BC86" s="24"/>
    </row>
    <row r="87" spans="1:55" ht="14.2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4"/>
      <c r="AU87" s="24"/>
      <c r="AV87" s="24"/>
      <c r="AW87" s="24"/>
      <c r="AX87" s="24"/>
      <c r="AY87" s="24"/>
      <c r="AZ87" s="24"/>
      <c r="BA87" s="24"/>
      <c r="BB87" s="24"/>
      <c r="BC87" s="24"/>
    </row>
    <row r="88" spans="1:55" ht="14.2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4"/>
      <c r="AU88" s="24"/>
      <c r="AV88" s="24"/>
      <c r="AW88" s="24"/>
      <c r="AX88" s="24"/>
      <c r="AY88" s="24"/>
      <c r="AZ88" s="24"/>
      <c r="BA88" s="24"/>
      <c r="BB88" s="24"/>
      <c r="BC88" s="24"/>
    </row>
    <row r="89" spans="1:55" ht="14.2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4"/>
      <c r="AU89" s="24"/>
      <c r="AV89" s="24"/>
      <c r="AW89" s="24"/>
      <c r="AX89" s="24"/>
      <c r="AY89" s="24"/>
      <c r="AZ89" s="24"/>
      <c r="BA89" s="24"/>
      <c r="BB89" s="24"/>
      <c r="BC89" s="24"/>
    </row>
    <row r="90" spans="1:55" ht="14.2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4"/>
      <c r="AU90" s="24"/>
      <c r="AV90" s="24"/>
      <c r="AW90" s="24"/>
      <c r="AX90" s="24"/>
      <c r="AY90" s="24"/>
      <c r="AZ90" s="24"/>
      <c r="BA90" s="24"/>
      <c r="BB90" s="24"/>
      <c r="BC90" s="24"/>
    </row>
    <row r="91" spans="1:55" ht="14.2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4"/>
      <c r="AU91" s="24"/>
      <c r="AV91" s="24"/>
      <c r="AW91" s="24"/>
      <c r="AX91" s="24"/>
      <c r="AY91" s="24"/>
      <c r="AZ91" s="24"/>
      <c r="BA91" s="24"/>
      <c r="BB91" s="24"/>
      <c r="BC91" s="24"/>
    </row>
    <row r="92" spans="1:55" ht="14.2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4"/>
      <c r="AU92" s="24"/>
      <c r="AV92" s="24"/>
      <c r="AW92" s="24"/>
      <c r="AX92" s="24"/>
      <c r="AY92" s="24"/>
      <c r="AZ92" s="24"/>
      <c r="BA92" s="24"/>
      <c r="BB92" s="24"/>
      <c r="BC92" s="24"/>
    </row>
    <row r="93" spans="1:55" ht="14.2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4"/>
      <c r="AU93" s="24"/>
      <c r="AV93" s="24"/>
      <c r="AW93" s="24"/>
      <c r="AX93" s="24"/>
      <c r="AY93" s="24"/>
      <c r="AZ93" s="24"/>
      <c r="BA93" s="24"/>
      <c r="BB93" s="24"/>
      <c r="BC93" s="24"/>
    </row>
    <row r="94" spans="1:55" ht="14.2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4"/>
      <c r="AU94" s="24"/>
      <c r="AV94" s="24"/>
      <c r="AW94" s="24"/>
      <c r="AX94" s="24"/>
      <c r="AY94" s="24"/>
      <c r="AZ94" s="24"/>
      <c r="BA94" s="24"/>
      <c r="BB94" s="24"/>
      <c r="BC94" s="24"/>
    </row>
    <row r="95" spans="1:55" ht="14.2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4"/>
      <c r="AU95" s="24"/>
      <c r="AV95" s="24"/>
      <c r="AW95" s="24"/>
      <c r="AX95" s="24"/>
      <c r="AY95" s="24"/>
      <c r="AZ95" s="24"/>
      <c r="BA95" s="24"/>
      <c r="BB95" s="24"/>
      <c r="BC95" s="24"/>
    </row>
    <row r="96" spans="1:55" ht="14.2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4"/>
      <c r="AU96" s="24"/>
      <c r="AV96" s="24"/>
      <c r="AW96" s="24"/>
      <c r="AX96" s="24"/>
      <c r="AY96" s="24"/>
      <c r="AZ96" s="24"/>
      <c r="BA96" s="24"/>
      <c r="BB96" s="24"/>
      <c r="BC96" s="24"/>
    </row>
    <row r="97" spans="1:55" ht="14.2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4"/>
      <c r="AU97" s="24"/>
      <c r="AV97" s="24"/>
      <c r="AW97" s="24"/>
      <c r="AX97" s="24"/>
      <c r="AY97" s="24"/>
      <c r="AZ97" s="24"/>
      <c r="BA97" s="24"/>
      <c r="BB97" s="24"/>
      <c r="BC97" s="24"/>
    </row>
    <row r="98" spans="1:55" ht="14.2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4"/>
      <c r="AU98" s="24"/>
      <c r="AV98" s="24"/>
      <c r="AW98" s="24"/>
      <c r="AX98" s="24"/>
      <c r="AY98" s="24"/>
      <c r="AZ98" s="24"/>
      <c r="BA98" s="24"/>
      <c r="BB98" s="24"/>
      <c r="BC98" s="24"/>
    </row>
    <row r="99" spans="1:55" ht="14.2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4"/>
      <c r="AU99" s="24"/>
      <c r="AV99" s="24"/>
      <c r="AW99" s="24"/>
      <c r="AX99" s="24"/>
      <c r="AY99" s="24"/>
      <c r="AZ99" s="24"/>
      <c r="BA99" s="24"/>
      <c r="BB99" s="24"/>
      <c r="BC99" s="24"/>
    </row>
    <row r="100" spans="1:55" ht="14.2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</row>
  </sheetData>
  <mergeCells count="86">
    <mergeCell ref="B29:H29"/>
    <mergeCell ref="B30:H30"/>
    <mergeCell ref="B31:H31"/>
    <mergeCell ref="B32:H32"/>
    <mergeCell ref="B27:H27"/>
    <mergeCell ref="B28:H28"/>
    <mergeCell ref="AC5:AC6"/>
    <mergeCell ref="Y4:Y5"/>
    <mergeCell ref="Z4:Z5"/>
    <mergeCell ref="AA4:AA5"/>
    <mergeCell ref="AD5:AD6"/>
    <mergeCell ref="AB5:AB6"/>
    <mergeCell ref="S5:S6"/>
    <mergeCell ref="T5:T6"/>
    <mergeCell ref="U5:U6"/>
    <mergeCell ref="G4:G5"/>
    <mergeCell ref="R4:R5"/>
    <mergeCell ref="K5:K6"/>
    <mergeCell ref="L5:L6"/>
    <mergeCell ref="P4:P5"/>
    <mergeCell ref="Q4:Q5"/>
    <mergeCell ref="H4:H5"/>
    <mergeCell ref="I4:I5"/>
    <mergeCell ref="J5:J6"/>
    <mergeCell ref="A22:L22"/>
    <mergeCell ref="K26:L26"/>
    <mergeCell ref="B24:H24"/>
    <mergeCell ref="B23:H23"/>
    <mergeCell ref="B5:B6"/>
    <mergeCell ref="A5:A6"/>
    <mergeCell ref="C5:C6"/>
    <mergeCell ref="K24:L24"/>
    <mergeCell ref="K23:L23"/>
    <mergeCell ref="B26:H26"/>
    <mergeCell ref="B25:H25"/>
    <mergeCell ref="K25:L25"/>
    <mergeCell ref="AH4:AH5"/>
    <mergeCell ref="AR4:AR5"/>
    <mergeCell ref="AS4:AS5"/>
    <mergeCell ref="AQ4:AQ5"/>
    <mergeCell ref="AQ1:AS1"/>
    <mergeCell ref="AQ2:AS2"/>
    <mergeCell ref="AM1:AO1"/>
    <mergeCell ref="AM2:AO2"/>
    <mergeCell ref="AL5:AL6"/>
    <mergeCell ref="AK5:AK6"/>
    <mergeCell ref="AM5:AM6"/>
    <mergeCell ref="AI4:AI5"/>
    <mergeCell ref="AJ4:AJ5"/>
    <mergeCell ref="K32:L32"/>
    <mergeCell ref="N32:T32"/>
    <mergeCell ref="N27:T27"/>
    <mergeCell ref="W27:X27"/>
    <mergeCell ref="N26:T26"/>
    <mergeCell ref="W26:X26"/>
    <mergeCell ref="W28:X28"/>
    <mergeCell ref="W29:X29"/>
    <mergeCell ref="N29:T29"/>
    <mergeCell ref="N28:T28"/>
    <mergeCell ref="K27:L27"/>
    <mergeCell ref="K29:L29"/>
    <mergeCell ref="K30:L30"/>
    <mergeCell ref="K31:L31"/>
    <mergeCell ref="K28:L28"/>
    <mergeCell ref="N31:T31"/>
    <mergeCell ref="AE22:AS22"/>
    <mergeCell ref="N30:T30"/>
    <mergeCell ref="AM30:AS30"/>
    <mergeCell ref="AG32:AN32"/>
    <mergeCell ref="AA30:AG30"/>
    <mergeCell ref="W30:X30"/>
    <mergeCell ref="W32:X32"/>
    <mergeCell ref="W31:X31"/>
    <mergeCell ref="W25:X25"/>
    <mergeCell ref="W24:X24"/>
    <mergeCell ref="W23:X23"/>
    <mergeCell ref="N24:T24"/>
    <mergeCell ref="N23:T23"/>
    <mergeCell ref="N25:T25"/>
    <mergeCell ref="M22:X22"/>
    <mergeCell ref="AM26:AS27"/>
    <mergeCell ref="AE23:AS24"/>
    <mergeCell ref="AJ26:AJ27"/>
    <mergeCell ref="AH26:AI27"/>
    <mergeCell ref="AK26:AL27"/>
    <mergeCell ref="AA26:AG27"/>
  </mergeCells>
  <dataValidations count="1">
    <dataValidation type="list" allowBlank="1" showInputMessage="1" showErrorMessage="1" prompt="FPFM - Súmula - Digite uma das opções a seguir:_x000a_A1, A2, B, M, J" sqref="AM1">
      <formula1>"A1,A2,B,M,J"</formula1>
    </dataValidation>
  </dataValidations>
  <printOptions horizontalCentered="1"/>
  <pageMargins left="0.11811023622047245" right="0.11811023622047245" top="0.15748031496062992" bottom="0.15748031496062992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Instruções</vt:lpstr>
      <vt:lpstr>Súmula</vt:lpstr>
      <vt:lpstr>Resumo</vt:lpstr>
      <vt:lpstr>Impressão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2024-03-24T15:07:28Z</dcterms:modified>
</cp:coreProperties>
</file>