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2013\Jorge Farah\arquivos de trabalho2012\FUTMESA 2023\Tecnico\Aspirantes\5 Rodada\"/>
    </mc:Choice>
  </mc:AlternateContent>
  <bookViews>
    <workbookView xWindow="0" yWindow="0" windowWidth="28245" windowHeight="11940" activeTab="1"/>
  </bookViews>
  <sheets>
    <sheet name="Instruções" sheetId="1" r:id="rId1"/>
    <sheet name="Súmula" sheetId="2" r:id="rId2"/>
    <sheet name="Resumo" sheetId="3" r:id="rId3"/>
  </sheets>
  <definedNames>
    <definedName name="LS_EQUIPE1">Súmula!$B$26:$B$46</definedName>
    <definedName name="LS_EQUIPE2">Súmula!$P$26:$P$46</definedName>
  </definedNames>
  <calcPr calcId="152511"/>
  <extLst>
    <ext uri="GoogleSheetsCustomDataVersion2">
      <go:sheetsCustomData xmlns:go="http://customooxmlschemas.google.com/" r:id="rId7" roundtripDataChecksum="teHPeh4hJZRRfVY8epU9B8+ZRV2qfphhfiE5ouKB22s="/>
    </ext>
  </extLst>
</workbook>
</file>

<file path=xl/calcChain.xml><?xml version="1.0" encoding="utf-8"?>
<calcChain xmlns="http://schemas.openxmlformats.org/spreadsheetml/2006/main">
  <c r="N52" i="3" l="1"/>
  <c r="N51" i="3" s="1"/>
  <c r="N50" i="3" s="1"/>
  <c r="N49" i="3" s="1"/>
  <c r="N48" i="3" s="1"/>
  <c r="N47" i="3" s="1"/>
  <c r="N46" i="3" s="1"/>
  <c r="N45" i="3" s="1"/>
  <c r="N44" i="3" s="1"/>
  <c r="N43" i="3" s="1"/>
  <c r="N42" i="3" s="1"/>
  <c r="N41" i="3" s="1"/>
  <c r="E52" i="3"/>
  <c r="C52" i="3"/>
  <c r="K52" i="3" s="1"/>
  <c r="B52" i="3"/>
  <c r="A52" i="3"/>
  <c r="C51" i="3"/>
  <c r="J51" i="3" s="1"/>
  <c r="A51" i="3"/>
  <c r="C50" i="3"/>
  <c r="K50" i="3" s="1"/>
  <c r="B50" i="3"/>
  <c r="A50" i="3"/>
  <c r="K49" i="3"/>
  <c r="C49" i="3"/>
  <c r="J49" i="3" s="1"/>
  <c r="B49" i="3"/>
  <c r="A49" i="3"/>
  <c r="C48" i="3"/>
  <c r="K48" i="3" s="1"/>
  <c r="B48" i="3"/>
  <c r="A48" i="3"/>
  <c r="K47" i="3"/>
  <c r="C47" i="3"/>
  <c r="J47" i="3" s="1"/>
  <c r="B47" i="3"/>
  <c r="A47" i="3"/>
  <c r="C46" i="3"/>
  <c r="K46" i="3" s="1"/>
  <c r="B46" i="3"/>
  <c r="A46" i="3"/>
  <c r="K45" i="3"/>
  <c r="C45" i="3"/>
  <c r="J45" i="3" s="1"/>
  <c r="B45" i="3"/>
  <c r="A45" i="3"/>
  <c r="C44" i="3"/>
  <c r="K44" i="3" s="1"/>
  <c r="B44" i="3"/>
  <c r="A44" i="3"/>
  <c r="K43" i="3"/>
  <c r="C43" i="3"/>
  <c r="J43" i="3" s="1"/>
  <c r="B43" i="3"/>
  <c r="A43" i="3"/>
  <c r="C42" i="3"/>
  <c r="K42" i="3" s="1"/>
  <c r="B42" i="3"/>
  <c r="A42" i="3"/>
  <c r="K41" i="3"/>
  <c r="C41" i="3"/>
  <c r="J41" i="3" s="1"/>
  <c r="B41" i="3"/>
  <c r="A41" i="3"/>
  <c r="C40" i="3"/>
  <c r="B40" i="3"/>
  <c r="A40" i="3"/>
  <c r="C39" i="3"/>
  <c r="B39" i="3"/>
  <c r="A39" i="3"/>
  <c r="C38" i="3"/>
  <c r="B38" i="3"/>
  <c r="A38" i="3"/>
  <c r="C37" i="3"/>
  <c r="B37" i="3"/>
  <c r="A37" i="3"/>
  <c r="C36" i="3"/>
  <c r="B36" i="3"/>
  <c r="A36" i="3"/>
  <c r="C35" i="3"/>
  <c r="B35" i="3"/>
  <c r="A35" i="3"/>
  <c r="C34" i="3"/>
  <c r="B34" i="3"/>
  <c r="A34" i="3"/>
  <c r="C33" i="3"/>
  <c r="B33" i="3"/>
  <c r="A33" i="3"/>
  <c r="C32" i="3"/>
  <c r="B32" i="3"/>
  <c r="A32" i="3"/>
  <c r="N28" i="3"/>
  <c r="K28" i="3"/>
  <c r="J28" i="3"/>
  <c r="I28" i="3"/>
  <c r="H28" i="3"/>
  <c r="C28" i="3"/>
  <c r="G28" i="3" s="1"/>
  <c r="A28" i="3"/>
  <c r="N27" i="3"/>
  <c r="N26" i="3" s="1"/>
  <c r="N25" i="3" s="1"/>
  <c r="N24" i="3" s="1"/>
  <c r="N23" i="3" s="1"/>
  <c r="N22" i="3" s="1"/>
  <c r="N21" i="3" s="1"/>
  <c r="N20" i="3" s="1"/>
  <c r="N19" i="3" s="1"/>
  <c r="N18" i="3" s="1"/>
  <c r="N17" i="3" s="1"/>
  <c r="N16" i="3" s="1"/>
  <c r="K27" i="3"/>
  <c r="J27" i="3"/>
  <c r="I27" i="3"/>
  <c r="H27" i="3"/>
  <c r="G27" i="3"/>
  <c r="D27" i="3"/>
  <c r="C27" i="3"/>
  <c r="F27" i="3" s="1"/>
  <c r="A27" i="3"/>
  <c r="K26" i="3"/>
  <c r="J26" i="3"/>
  <c r="I26" i="3"/>
  <c r="H26" i="3"/>
  <c r="C26" i="3"/>
  <c r="G26" i="3" s="1"/>
  <c r="A26" i="3"/>
  <c r="K25" i="3"/>
  <c r="J25" i="3"/>
  <c r="I25" i="3"/>
  <c r="H25" i="3"/>
  <c r="G25" i="3"/>
  <c r="D25" i="3"/>
  <c r="C25" i="3"/>
  <c r="F25" i="3" s="1"/>
  <c r="A25" i="3"/>
  <c r="K24" i="3"/>
  <c r="J24" i="3"/>
  <c r="I24" i="3"/>
  <c r="H24" i="3"/>
  <c r="C24" i="3"/>
  <c r="G24" i="3" s="1"/>
  <c r="A24" i="3"/>
  <c r="K23" i="3"/>
  <c r="J23" i="3"/>
  <c r="I23" i="3"/>
  <c r="H23" i="3"/>
  <c r="G23" i="3"/>
  <c r="D23" i="3"/>
  <c r="C23" i="3"/>
  <c r="F23" i="3" s="1"/>
  <c r="A23" i="3"/>
  <c r="K22" i="3"/>
  <c r="J22" i="3"/>
  <c r="I22" i="3"/>
  <c r="H22" i="3"/>
  <c r="C22" i="3"/>
  <c r="G22" i="3" s="1"/>
  <c r="A22" i="3"/>
  <c r="K21" i="3"/>
  <c r="J21" i="3"/>
  <c r="I21" i="3"/>
  <c r="H21" i="3"/>
  <c r="G21" i="3"/>
  <c r="D21" i="3"/>
  <c r="C21" i="3"/>
  <c r="F21" i="3" s="1"/>
  <c r="A21" i="3"/>
  <c r="K20" i="3"/>
  <c r="J20" i="3"/>
  <c r="I20" i="3"/>
  <c r="H20" i="3"/>
  <c r="C20" i="3"/>
  <c r="G20" i="3" s="1"/>
  <c r="A20" i="3"/>
  <c r="K19" i="3"/>
  <c r="J19" i="3"/>
  <c r="I19" i="3"/>
  <c r="H19" i="3"/>
  <c r="G19" i="3"/>
  <c r="D19" i="3"/>
  <c r="C19" i="3"/>
  <c r="F19" i="3" s="1"/>
  <c r="A19" i="3"/>
  <c r="K18" i="3"/>
  <c r="J18" i="3"/>
  <c r="I18" i="3"/>
  <c r="H18" i="3"/>
  <c r="C18" i="3"/>
  <c r="G18" i="3" s="1"/>
  <c r="A18" i="3"/>
  <c r="K17" i="3"/>
  <c r="J17" i="3"/>
  <c r="I17" i="3"/>
  <c r="H17" i="3"/>
  <c r="G17" i="3"/>
  <c r="D17" i="3"/>
  <c r="C17" i="3"/>
  <c r="F17" i="3" s="1"/>
  <c r="A17" i="3"/>
  <c r="K16" i="3"/>
  <c r="J16" i="3"/>
  <c r="I16" i="3"/>
  <c r="H16" i="3"/>
  <c r="C16" i="3"/>
  <c r="G16" i="3" s="1"/>
  <c r="A16" i="3"/>
  <c r="C15" i="3"/>
  <c r="A15" i="3"/>
  <c r="C14" i="3"/>
  <c r="A14" i="3"/>
  <c r="C13" i="3"/>
  <c r="A13" i="3"/>
  <c r="C12" i="3"/>
  <c r="A12" i="3"/>
  <c r="C11" i="3"/>
  <c r="A11" i="3"/>
  <c r="C10" i="3"/>
  <c r="A10" i="3"/>
  <c r="C9" i="3"/>
  <c r="A9" i="3"/>
  <c r="C8" i="3"/>
  <c r="A8" i="3"/>
  <c r="L5" i="3"/>
  <c r="D5" i="3"/>
  <c r="L3" i="3"/>
  <c r="D3" i="3"/>
  <c r="DK24" i="2"/>
  <c r="DO24" i="2" s="1"/>
  <c r="DJ24" i="2"/>
  <c r="DP24" i="2" s="1"/>
  <c r="DI24" i="2"/>
  <c r="DL24" i="2" s="1"/>
  <c r="DH24" i="2"/>
  <c r="DM24" i="2" s="1"/>
  <c r="DG24" i="2"/>
  <c r="DN24" i="2" s="1"/>
  <c r="CZ24" i="2"/>
  <c r="DD24" i="2" s="1"/>
  <c r="CY24" i="2"/>
  <c r="DE24" i="2" s="1"/>
  <c r="CX24" i="2"/>
  <c r="CX6" i="2" s="1"/>
  <c r="CW24" i="2"/>
  <c r="CW6" i="2" s="1"/>
  <c r="CV24" i="2"/>
  <c r="DC24" i="2" s="1"/>
  <c r="CT24" i="2"/>
  <c r="CS24" i="2"/>
  <c r="CO24" i="2"/>
  <c r="CN24" i="2"/>
  <c r="CM24" i="2"/>
  <c r="CP24" i="2" s="1"/>
  <c r="CL24" i="2"/>
  <c r="CQ24" i="2" s="1"/>
  <c r="CK24" i="2"/>
  <c r="CR24" i="2" s="1"/>
  <c r="CI24" i="2"/>
  <c r="CH24" i="2"/>
  <c r="CG24" i="2"/>
  <c r="CF24" i="2"/>
  <c r="CD24" i="2"/>
  <c r="CC24" i="2"/>
  <c r="CB24" i="2"/>
  <c r="CE24" i="2" s="1"/>
  <c r="CA24" i="2"/>
  <c r="BZ24" i="2"/>
  <c r="BX24" i="2"/>
  <c r="BV24" i="2"/>
  <c r="BU24" i="2"/>
  <c r="BT24" i="2"/>
  <c r="BS24" i="2"/>
  <c r="BW24" i="2" s="1"/>
  <c r="BR24" i="2"/>
  <c r="BQ24" i="2"/>
  <c r="BP24" i="2"/>
  <c r="BO24" i="2"/>
  <c r="BK24" i="2"/>
  <c r="BJ24" i="2"/>
  <c r="BI24" i="2"/>
  <c r="BH24" i="2"/>
  <c r="BL24" i="2" s="1"/>
  <c r="BG24" i="2"/>
  <c r="BM24" i="2" s="1"/>
  <c r="BF24" i="2"/>
  <c r="BE24" i="2"/>
  <c r="BD24" i="2"/>
  <c r="I24" i="2"/>
  <c r="R9" i="2" s="1"/>
  <c r="AA12" i="2" s="1"/>
  <c r="AJ15" i="2" s="1"/>
  <c r="AS18" i="2" s="1"/>
  <c r="BB21" i="2" s="1"/>
  <c r="DK21" i="2"/>
  <c r="DO21" i="2" s="1"/>
  <c r="DJ21" i="2"/>
  <c r="DP21" i="2" s="1"/>
  <c r="DI21" i="2"/>
  <c r="DL21" i="2" s="1"/>
  <c r="DH21" i="2"/>
  <c r="DM21" i="2" s="1"/>
  <c r="DG21" i="2"/>
  <c r="DN21" i="2" s="1"/>
  <c r="DE21" i="2"/>
  <c r="DD21" i="2"/>
  <c r="DC21" i="2"/>
  <c r="CZ21" i="2"/>
  <c r="CY21" i="2"/>
  <c r="CX21" i="2"/>
  <c r="DA21" i="2" s="1"/>
  <c r="CW21" i="2"/>
  <c r="DB21" i="2" s="1"/>
  <c r="CV21" i="2"/>
  <c r="CT21" i="2"/>
  <c r="CS21" i="2"/>
  <c r="CR21" i="2"/>
  <c r="CQ21" i="2"/>
  <c r="CO21" i="2"/>
  <c r="CN21" i="2"/>
  <c r="CM21" i="2"/>
  <c r="CP21" i="2" s="1"/>
  <c r="CL21" i="2"/>
  <c r="CK21" i="2"/>
  <c r="CG21" i="2"/>
  <c r="CF21" i="2"/>
  <c r="CE21" i="2"/>
  <c r="CD21" i="2"/>
  <c r="CH21" i="2" s="1"/>
  <c r="CC21" i="2"/>
  <c r="CI21" i="2" s="1"/>
  <c r="CB21" i="2"/>
  <c r="CA21" i="2"/>
  <c r="BZ21" i="2"/>
  <c r="BV21" i="2"/>
  <c r="BU21" i="2"/>
  <c r="BS21" i="2"/>
  <c r="BW21" i="2" s="1"/>
  <c r="BR21" i="2"/>
  <c r="BX21" i="2" s="1"/>
  <c r="BQ21" i="2"/>
  <c r="BT21" i="2" s="1"/>
  <c r="BP21" i="2"/>
  <c r="BO21" i="2"/>
  <c r="BH21" i="2"/>
  <c r="BL21" i="2" s="1"/>
  <c r="BG21" i="2"/>
  <c r="BM21" i="2" s="1"/>
  <c r="BF21" i="2"/>
  <c r="BI21" i="2" s="1"/>
  <c r="BE21" i="2"/>
  <c r="BJ21" i="2" s="1"/>
  <c r="BD21" i="2"/>
  <c r="BK21" i="2" s="1"/>
  <c r="C19" i="2"/>
  <c r="C16" i="2" s="1"/>
  <c r="DP18" i="2"/>
  <c r="DK18" i="2"/>
  <c r="DO18" i="2" s="1"/>
  <c r="DJ18" i="2"/>
  <c r="DI18" i="2"/>
  <c r="DL18" i="2" s="1"/>
  <c r="DH18" i="2"/>
  <c r="DM18" i="2" s="1"/>
  <c r="DG18" i="2"/>
  <c r="DN18" i="2" s="1"/>
  <c r="DE18" i="2"/>
  <c r="DD18" i="2"/>
  <c r="DA18" i="2"/>
  <c r="CZ18" i="2"/>
  <c r="CY18" i="2"/>
  <c r="CX18" i="2"/>
  <c r="CW18" i="2"/>
  <c r="DB18" i="2" s="1"/>
  <c r="CV18" i="2"/>
  <c r="DC18" i="2" s="1"/>
  <c r="CT18" i="2"/>
  <c r="CS18" i="2"/>
  <c r="CR18" i="2"/>
  <c r="CQ18" i="2"/>
  <c r="CP18" i="2"/>
  <c r="CO18" i="2"/>
  <c r="CN18" i="2"/>
  <c r="CM18" i="2"/>
  <c r="CL18" i="2"/>
  <c r="CK18" i="2"/>
  <c r="CI18" i="2"/>
  <c r="CG18" i="2"/>
  <c r="CF18" i="2"/>
  <c r="CE18" i="2"/>
  <c r="CD18" i="2"/>
  <c r="CH18" i="2" s="1"/>
  <c r="CC18" i="2"/>
  <c r="CB18" i="2"/>
  <c r="CA18" i="2"/>
  <c r="BZ18" i="2"/>
  <c r="BV18" i="2"/>
  <c r="BS18" i="2"/>
  <c r="BW18" i="2" s="1"/>
  <c r="BR18" i="2"/>
  <c r="BX18" i="2" s="1"/>
  <c r="BQ18" i="2"/>
  <c r="BT18" i="2" s="1"/>
  <c r="BP18" i="2"/>
  <c r="BU18" i="2" s="1"/>
  <c r="BO18" i="2"/>
  <c r="BH18" i="2"/>
  <c r="BL18" i="2" s="1"/>
  <c r="BG18" i="2"/>
  <c r="BM18" i="2" s="1"/>
  <c r="BF18" i="2"/>
  <c r="BI18" i="2" s="1"/>
  <c r="BE18" i="2"/>
  <c r="BJ18" i="2" s="1"/>
  <c r="BD18" i="2"/>
  <c r="BK18" i="2" s="1"/>
  <c r="DK15" i="2"/>
  <c r="DO15" i="2" s="1"/>
  <c r="DJ15" i="2"/>
  <c r="DP15" i="2" s="1"/>
  <c r="DI15" i="2"/>
  <c r="DL15" i="2" s="1"/>
  <c r="DH15" i="2"/>
  <c r="DM15" i="2" s="1"/>
  <c r="DG15" i="2"/>
  <c r="DN15" i="2" s="1"/>
  <c r="DE15" i="2"/>
  <c r="DD15" i="2"/>
  <c r="DC15" i="2"/>
  <c r="CZ15" i="2"/>
  <c r="CY15" i="2"/>
  <c r="CX15" i="2"/>
  <c r="DA15" i="2" s="1"/>
  <c r="CW15" i="2"/>
  <c r="DB15" i="2" s="1"/>
  <c r="CV15" i="2"/>
  <c r="CT15" i="2"/>
  <c r="CS15" i="2"/>
  <c r="CR15" i="2"/>
  <c r="CQ15" i="2"/>
  <c r="CO15" i="2"/>
  <c r="CN15" i="2"/>
  <c r="CM15" i="2"/>
  <c r="CP15" i="2" s="1"/>
  <c r="CL15" i="2"/>
  <c r="CK15" i="2"/>
  <c r="CG15" i="2"/>
  <c r="CF15" i="2"/>
  <c r="CE15" i="2"/>
  <c r="CD15" i="2"/>
  <c r="CH15" i="2" s="1"/>
  <c r="CC15" i="2"/>
  <c r="CI15" i="2" s="1"/>
  <c r="CB15" i="2"/>
  <c r="CA15" i="2"/>
  <c r="BZ15" i="2"/>
  <c r="BV15" i="2"/>
  <c r="BU15" i="2"/>
  <c r="BS15" i="2"/>
  <c r="BW15" i="2" s="1"/>
  <c r="BR15" i="2"/>
  <c r="BX15" i="2" s="1"/>
  <c r="BQ15" i="2"/>
  <c r="BT15" i="2" s="1"/>
  <c r="BP15" i="2"/>
  <c r="BO15" i="2"/>
  <c r="BH15" i="2"/>
  <c r="BL15" i="2" s="1"/>
  <c r="BG15" i="2"/>
  <c r="BM15" i="2" s="1"/>
  <c r="BF15" i="2"/>
  <c r="BI15" i="2" s="1"/>
  <c r="BE15" i="2"/>
  <c r="BJ15" i="2" s="1"/>
  <c r="BD15" i="2"/>
  <c r="BK15" i="2" s="1"/>
  <c r="A13" i="2"/>
  <c r="A15" i="2" s="1"/>
  <c r="J15" i="2" s="1"/>
  <c r="S15" i="2" s="1"/>
  <c r="AB15" i="2" s="1"/>
  <c r="AK15" i="2" s="1"/>
  <c r="AT15" i="2" s="1"/>
  <c r="DP12" i="2"/>
  <c r="DK12" i="2"/>
  <c r="DO12" i="2" s="1"/>
  <c r="DJ12" i="2"/>
  <c r="DI12" i="2"/>
  <c r="DL12" i="2" s="1"/>
  <c r="DH12" i="2"/>
  <c r="DM12" i="2" s="1"/>
  <c r="DG12" i="2"/>
  <c r="DN12" i="2" s="1"/>
  <c r="DE12" i="2"/>
  <c r="DD12" i="2"/>
  <c r="CZ12" i="2"/>
  <c r="CY12" i="2"/>
  <c r="CY6" i="2" s="1"/>
  <c r="CX12" i="2"/>
  <c r="DA12" i="2" s="1"/>
  <c r="CW12" i="2"/>
  <c r="DB12" i="2" s="1"/>
  <c r="CV12" i="2"/>
  <c r="CV6" i="2" s="1"/>
  <c r="CT12" i="2"/>
  <c r="CS12" i="2"/>
  <c r="CR12" i="2"/>
  <c r="CQ12" i="2"/>
  <c r="CP12" i="2"/>
  <c r="CO12" i="2"/>
  <c r="CN12" i="2"/>
  <c r="CM12" i="2"/>
  <c r="CL12" i="2"/>
  <c r="CK12" i="2"/>
  <c r="CI12" i="2"/>
  <c r="CG12" i="2"/>
  <c r="CF12" i="2"/>
  <c r="CE12" i="2"/>
  <c r="CD12" i="2"/>
  <c r="CH12" i="2" s="1"/>
  <c r="CC12" i="2"/>
  <c r="CB12" i="2"/>
  <c r="CA12" i="2"/>
  <c r="BZ12" i="2"/>
  <c r="BV12" i="2"/>
  <c r="BS12" i="2"/>
  <c r="BW12" i="2" s="1"/>
  <c r="BR12" i="2"/>
  <c r="BX12" i="2" s="1"/>
  <c r="BQ12" i="2"/>
  <c r="BT12" i="2" s="1"/>
  <c r="BP12" i="2"/>
  <c r="BP6" i="2" s="1"/>
  <c r="BO12" i="2"/>
  <c r="BH12" i="2"/>
  <c r="BL12" i="2" s="1"/>
  <c r="BG12" i="2"/>
  <c r="BM12" i="2" s="1"/>
  <c r="BF12" i="2"/>
  <c r="BI12" i="2" s="1"/>
  <c r="BE12" i="2"/>
  <c r="BJ12" i="2" s="1"/>
  <c r="BD12" i="2"/>
  <c r="BK12" i="2" s="1"/>
  <c r="A12" i="2"/>
  <c r="J12" i="2" s="1"/>
  <c r="S12" i="2" s="1"/>
  <c r="AB12" i="2" s="1"/>
  <c r="AK12" i="2" s="1"/>
  <c r="AT12" i="2" s="1"/>
  <c r="A10" i="2"/>
  <c r="J10" i="2" s="1"/>
  <c r="S10" i="2" s="1"/>
  <c r="AB10" i="2" s="1"/>
  <c r="AK10" i="2" s="1"/>
  <c r="AT10" i="2" s="1"/>
  <c r="DK9" i="2"/>
  <c r="DO9" i="2" s="1"/>
  <c r="DJ9" i="2"/>
  <c r="DP9" i="2" s="1"/>
  <c r="DI9" i="2"/>
  <c r="DL9" i="2" s="1"/>
  <c r="DH9" i="2"/>
  <c r="DH6" i="2" s="1"/>
  <c r="DG9" i="2"/>
  <c r="DG6" i="2" s="1"/>
  <c r="AT5" i="2" s="1"/>
  <c r="DE9" i="2"/>
  <c r="DD9" i="2"/>
  <c r="DC9" i="2"/>
  <c r="CZ9" i="2"/>
  <c r="CY9" i="2"/>
  <c r="CX9" i="2"/>
  <c r="DA9" i="2" s="1"/>
  <c r="CW9" i="2"/>
  <c r="DB9" i="2" s="1"/>
  <c r="CV9" i="2"/>
  <c r="CT9" i="2"/>
  <c r="CS9" i="2"/>
  <c r="CR9" i="2"/>
  <c r="CQ9" i="2"/>
  <c r="CO9" i="2"/>
  <c r="CN9" i="2"/>
  <c r="CM9" i="2"/>
  <c r="CP9" i="2" s="1"/>
  <c r="CL9" i="2"/>
  <c r="CK9" i="2"/>
  <c r="CG9" i="2"/>
  <c r="CF9" i="2"/>
  <c r="CE9" i="2"/>
  <c r="CD9" i="2"/>
  <c r="CD6" i="2" s="1"/>
  <c r="CC9" i="2"/>
  <c r="CC6" i="2" s="1"/>
  <c r="CB9" i="2"/>
  <c r="CA9" i="2"/>
  <c r="BZ9" i="2"/>
  <c r="BZ6" i="2" s="1"/>
  <c r="S5" i="2" s="1"/>
  <c r="BV9" i="2"/>
  <c r="BU9" i="2"/>
  <c r="BS9" i="2"/>
  <c r="BW9" i="2" s="1"/>
  <c r="BR9" i="2"/>
  <c r="BX9" i="2" s="1"/>
  <c r="BQ9" i="2"/>
  <c r="BT9" i="2" s="1"/>
  <c r="BP9" i="2"/>
  <c r="BO9" i="2"/>
  <c r="BH9" i="2"/>
  <c r="BL9" i="2" s="1"/>
  <c r="BG9" i="2"/>
  <c r="BM9" i="2" s="1"/>
  <c r="BF9" i="2"/>
  <c r="BF6" i="2" s="1"/>
  <c r="BE9" i="2"/>
  <c r="BE6" i="2" s="1"/>
  <c r="BD9" i="2"/>
  <c r="BD6" i="2" s="1"/>
  <c r="A5" i="2" s="1"/>
  <c r="A9" i="2"/>
  <c r="J9" i="2" s="1"/>
  <c r="S9" i="2" s="1"/>
  <c r="AB9" i="2" s="1"/>
  <c r="AK9" i="2" s="1"/>
  <c r="AT9" i="2" s="1"/>
  <c r="L7" i="2"/>
  <c r="U10" i="2" s="1"/>
  <c r="AD13" i="2" s="1"/>
  <c r="AM16" i="2" s="1"/>
  <c r="AV19" i="2" s="1"/>
  <c r="J7" i="2"/>
  <c r="S7" i="2" s="1"/>
  <c r="AB7" i="2" s="1"/>
  <c r="AK7" i="2" s="1"/>
  <c r="AT7" i="2" s="1"/>
  <c r="DK6" i="2"/>
  <c r="DJ6" i="2"/>
  <c r="DI6" i="2"/>
  <c r="CZ6" i="2"/>
  <c r="CO6" i="2"/>
  <c r="CN6" i="2"/>
  <c r="CM6" i="2"/>
  <c r="AD5" i="2" s="1"/>
  <c r="CL6" i="2"/>
  <c r="CB6" i="2"/>
  <c r="CA6" i="2"/>
  <c r="BO6" i="2"/>
  <c r="J5" i="2" s="1"/>
  <c r="BH6" i="2"/>
  <c r="BG6" i="2"/>
  <c r="U5" i="2"/>
  <c r="DG2" i="2"/>
  <c r="CV2" i="2"/>
  <c r="CK2" i="2"/>
  <c r="BZ2" i="2"/>
  <c r="BO2" i="2"/>
  <c r="BD2" i="2"/>
  <c r="AM5" i="2" l="1"/>
  <c r="AV5" i="2"/>
  <c r="C5" i="2"/>
  <c r="I4" i="2" s="1"/>
  <c r="AK5" i="2"/>
  <c r="G4" i="2"/>
  <c r="P4" i="2" s="1"/>
  <c r="Y4" i="2" s="1"/>
  <c r="L19" i="2"/>
  <c r="U22" i="2" s="1"/>
  <c r="AD7" i="2" s="1"/>
  <c r="AM10" i="2" s="1"/>
  <c r="AV13" i="2" s="1"/>
  <c r="I18" i="2"/>
  <c r="R21" i="2" s="1"/>
  <c r="AA24" i="2" s="1"/>
  <c r="AJ9" i="2" s="1"/>
  <c r="AS12" i="2" s="1"/>
  <c r="BB15" i="2" s="1"/>
  <c r="C13" i="2"/>
  <c r="K51" i="3"/>
  <c r="D42" i="3"/>
  <c r="D44" i="3"/>
  <c r="D52" i="3"/>
  <c r="D50" i="3"/>
  <c r="CI9" i="2"/>
  <c r="E42" i="3"/>
  <c r="E44" i="3"/>
  <c r="E46" i="3"/>
  <c r="E48" i="3"/>
  <c r="E50" i="3"/>
  <c r="BJ9" i="2"/>
  <c r="DA24" i="2"/>
  <c r="B8" i="3"/>
  <c r="B10" i="3"/>
  <c r="B12" i="3"/>
  <c r="B14" i="3"/>
  <c r="B16" i="3"/>
  <c r="B18" i="3"/>
  <c r="B20" i="3"/>
  <c r="B22" i="3"/>
  <c r="B24" i="3"/>
  <c r="B26" i="3"/>
  <c r="B28" i="3"/>
  <c r="F42" i="3"/>
  <c r="F44" i="3"/>
  <c r="F46" i="3"/>
  <c r="F48" i="3"/>
  <c r="F50" i="3"/>
  <c r="F52" i="3"/>
  <c r="BU12" i="2"/>
  <c r="D48" i="3"/>
  <c r="BS6" i="2"/>
  <c r="DB24" i="2"/>
  <c r="G42" i="3"/>
  <c r="G44" i="3"/>
  <c r="G46" i="3"/>
  <c r="G48" i="3"/>
  <c r="G50" i="3"/>
  <c r="G52" i="3"/>
  <c r="J13" i="2"/>
  <c r="S13" i="2" s="1"/>
  <c r="AB13" i="2" s="1"/>
  <c r="AK13" i="2" s="1"/>
  <c r="AT13" i="2" s="1"/>
  <c r="BQ6" i="2"/>
  <c r="L5" i="2" s="1"/>
  <c r="BR6" i="2"/>
  <c r="CH9" i="2"/>
  <c r="D46" i="3"/>
  <c r="BI9" i="2"/>
  <c r="DM9" i="2"/>
  <c r="D16" i="3"/>
  <c r="D18" i="3"/>
  <c r="D20" i="3"/>
  <c r="D22" i="3"/>
  <c r="D24" i="3"/>
  <c r="D26" i="3"/>
  <c r="D28" i="3"/>
  <c r="H42" i="3"/>
  <c r="H44" i="3"/>
  <c r="H46" i="3"/>
  <c r="H48" i="3"/>
  <c r="H50" i="3"/>
  <c r="H52" i="3"/>
  <c r="BK9" i="2"/>
  <c r="DN9" i="2"/>
  <c r="E16" i="3"/>
  <c r="E18" i="3"/>
  <c r="E20" i="3"/>
  <c r="E22" i="3"/>
  <c r="E24" i="3"/>
  <c r="E26" i="3"/>
  <c r="E28" i="3"/>
  <c r="I42" i="3"/>
  <c r="I44" i="3"/>
  <c r="I46" i="3"/>
  <c r="I48" i="3"/>
  <c r="I50" i="3"/>
  <c r="I52" i="3"/>
  <c r="F16" i="3"/>
  <c r="F18" i="3"/>
  <c r="F20" i="3"/>
  <c r="F22" i="3"/>
  <c r="F24" i="3"/>
  <c r="F26" i="3"/>
  <c r="F28" i="3"/>
  <c r="J42" i="3"/>
  <c r="J44" i="3"/>
  <c r="J46" i="3"/>
  <c r="J48" i="3"/>
  <c r="J50" i="3"/>
  <c r="J52" i="3"/>
  <c r="CK6" i="2"/>
  <c r="AB5" i="2" s="1"/>
  <c r="DC12" i="2"/>
  <c r="L22" i="2"/>
  <c r="U7" i="2" s="1"/>
  <c r="AD10" i="2" s="1"/>
  <c r="AM13" i="2" s="1"/>
  <c r="AV16" i="2" s="1"/>
  <c r="D41" i="3"/>
  <c r="D43" i="3"/>
  <c r="D45" i="3"/>
  <c r="D47" i="3"/>
  <c r="D49" i="3"/>
  <c r="D51" i="3"/>
  <c r="I21" i="2"/>
  <c r="R24" i="2" s="1"/>
  <c r="AA9" i="2" s="1"/>
  <c r="AJ12" i="2" s="1"/>
  <c r="AS15" i="2" s="1"/>
  <c r="BB18" i="2" s="1"/>
  <c r="E41" i="3"/>
  <c r="E43" i="3"/>
  <c r="E45" i="3"/>
  <c r="E47" i="3"/>
  <c r="E49" i="3"/>
  <c r="E51" i="3"/>
  <c r="A16" i="2"/>
  <c r="B9" i="3"/>
  <c r="B11" i="3"/>
  <c r="B13" i="3"/>
  <c r="B15" i="3"/>
  <c r="B17" i="3"/>
  <c r="B19" i="3"/>
  <c r="B21" i="3"/>
  <c r="B23" i="3"/>
  <c r="B25" i="3"/>
  <c r="B27" i="3"/>
  <c r="F41" i="3"/>
  <c r="F43" i="3"/>
  <c r="F45" i="3"/>
  <c r="F47" i="3"/>
  <c r="F49" i="3"/>
  <c r="F51" i="3"/>
  <c r="B51" i="3"/>
  <c r="G41" i="3"/>
  <c r="G43" i="3"/>
  <c r="G45" i="3"/>
  <c r="G47" i="3"/>
  <c r="G49" i="3"/>
  <c r="G51" i="3"/>
  <c r="H43" i="3"/>
  <c r="H45" i="3"/>
  <c r="H47" i="3"/>
  <c r="H49" i="3"/>
  <c r="E17" i="3"/>
  <c r="E19" i="3"/>
  <c r="E21" i="3"/>
  <c r="E23" i="3"/>
  <c r="E25" i="3"/>
  <c r="E27" i="3"/>
  <c r="I41" i="3"/>
  <c r="I43" i="3"/>
  <c r="I45" i="3"/>
  <c r="I47" i="3"/>
  <c r="I49" i="3"/>
  <c r="I51" i="3"/>
  <c r="H41" i="3"/>
  <c r="H51" i="3"/>
  <c r="L16" i="2" l="1"/>
  <c r="U19" i="2" s="1"/>
  <c r="AD22" i="2" s="1"/>
  <c r="AM7" i="2" s="1"/>
  <c r="AV10" i="2" s="1"/>
  <c r="C10" i="2"/>
  <c r="I15" i="2"/>
  <c r="R18" i="2" s="1"/>
  <c r="AA21" i="2" s="1"/>
  <c r="AJ24" i="2" s="1"/>
  <c r="AS9" i="2" s="1"/>
  <c r="BB12" i="2" s="1"/>
  <c r="AH4" i="2"/>
  <c r="AQ4" i="2" s="1"/>
  <c r="AZ4" i="2" s="1"/>
  <c r="AN31" i="2" s="1"/>
  <c r="G3" i="3" s="1"/>
  <c r="J16" i="2"/>
  <c r="S16" i="2" s="1"/>
  <c r="AB16" i="2" s="1"/>
  <c r="AK16" i="2" s="1"/>
  <c r="AT16" i="2" s="1"/>
  <c r="A18" i="2"/>
  <c r="A19" i="2"/>
  <c r="R4" i="2"/>
  <c r="AA4" i="2" s="1"/>
  <c r="AJ4" i="2" s="1"/>
  <c r="AS4" i="2" s="1"/>
  <c r="BB4" i="2" s="1"/>
  <c r="AQ31" i="2" s="1"/>
  <c r="I3" i="3" s="1"/>
  <c r="J18" i="2" l="1"/>
  <c r="S18" i="2" s="1"/>
  <c r="AB18" i="2" s="1"/>
  <c r="AK18" i="2" s="1"/>
  <c r="AT18" i="2" s="1"/>
  <c r="L13" i="2"/>
  <c r="U16" i="2" s="1"/>
  <c r="AD19" i="2" s="1"/>
  <c r="AM22" i="2" s="1"/>
  <c r="AV7" i="2" s="1"/>
  <c r="C7" i="2"/>
  <c r="I12" i="2"/>
  <c r="R15" i="2" s="1"/>
  <c r="AA18" i="2" s="1"/>
  <c r="AJ21" i="2" s="1"/>
  <c r="AS24" i="2" s="1"/>
  <c r="A22" i="2"/>
  <c r="A21" i="2"/>
  <c r="J19" i="2"/>
  <c r="S19" i="2" s="1"/>
  <c r="AB19" i="2" s="1"/>
  <c r="AK19" i="2" s="1"/>
  <c r="AT19" i="2" s="1"/>
  <c r="I9" i="2" l="1"/>
  <c r="L10" i="2"/>
  <c r="U13" i="2" s="1"/>
  <c r="AD16" i="2" s="1"/>
  <c r="AM19" i="2" s="1"/>
  <c r="AV22" i="2" s="1"/>
  <c r="J21" i="2"/>
  <c r="S21" i="2" s="1"/>
  <c r="AB21" i="2" s="1"/>
  <c r="AK21" i="2" s="1"/>
  <c r="AT21" i="2" s="1"/>
  <c r="A24" i="2"/>
  <c r="J22" i="2"/>
  <c r="S22" i="2" s="1"/>
  <c r="AB22" i="2" s="1"/>
  <c r="AK22" i="2" s="1"/>
  <c r="AT22" i="2" s="1"/>
  <c r="J24" i="2" l="1"/>
  <c r="S24" i="2" s="1"/>
  <c r="AB24" i="2" s="1"/>
  <c r="AK24" i="2" s="1"/>
  <c r="J12" i="3"/>
  <c r="G11" i="3"/>
  <c r="F14" i="3"/>
  <c r="H11" i="3"/>
  <c r="J9" i="3"/>
  <c r="G13" i="3"/>
  <c r="J13" i="3"/>
  <c r="I13" i="3"/>
  <c r="K13" i="3" s="1"/>
  <c r="H9" i="3"/>
  <c r="I9" i="3"/>
  <c r="K9" i="3" s="1"/>
  <c r="F9" i="3"/>
  <c r="I10" i="3"/>
  <c r="I8" i="3"/>
  <c r="I12" i="3"/>
  <c r="K12" i="3" s="1"/>
  <c r="G15" i="3"/>
  <c r="I15" i="3"/>
  <c r="I11" i="3"/>
  <c r="F12" i="3"/>
  <c r="J15" i="3"/>
  <c r="J14" i="3"/>
  <c r="F11" i="3"/>
  <c r="G14" i="3"/>
  <c r="J8" i="3"/>
  <c r="J29" i="3" s="1"/>
  <c r="R12" i="2"/>
  <c r="AA15" i="2" s="1"/>
  <c r="AJ18" i="2" s="1"/>
  <c r="AS21" i="2" s="1"/>
  <c r="G33" i="3"/>
  <c r="G39" i="3"/>
  <c r="H37" i="3"/>
  <c r="F39" i="3"/>
  <c r="I33" i="3"/>
  <c r="F37" i="3"/>
  <c r="F32" i="3"/>
  <c r="G37" i="3"/>
  <c r="G35" i="3"/>
  <c r="I35" i="3"/>
  <c r="I34" i="3"/>
  <c r="H40" i="3"/>
  <c r="I39" i="3"/>
  <c r="F35" i="3"/>
  <c r="I37" i="3"/>
  <c r="J32" i="3"/>
  <c r="J40" i="3"/>
  <c r="G34" i="3"/>
  <c r="J36" i="3"/>
  <c r="H35" i="3"/>
  <c r="H34" i="3"/>
  <c r="I38" i="3"/>
  <c r="K38" i="3" s="1"/>
  <c r="F33" i="3"/>
  <c r="I40" i="3"/>
  <c r="G32" i="3"/>
  <c r="H39" i="3"/>
  <c r="G36" i="3"/>
  <c r="H33" i="3"/>
  <c r="J38" i="3"/>
  <c r="F36" i="3"/>
  <c r="G38" i="3"/>
  <c r="G40" i="3"/>
  <c r="J34" i="3"/>
  <c r="I36" i="3"/>
  <c r="K36" i="3" s="1"/>
  <c r="H32" i="3"/>
  <c r="I32" i="3"/>
  <c r="H36" i="3"/>
  <c r="F34" i="3"/>
  <c r="H38" i="3"/>
  <c r="F40" i="3"/>
  <c r="F38" i="3"/>
  <c r="J35" i="3"/>
  <c r="J37" i="3"/>
  <c r="J39" i="3"/>
  <c r="J33" i="3"/>
  <c r="F13" i="3"/>
  <c r="F8" i="3"/>
  <c r="I14" i="3"/>
  <c r="K14" i="3" s="1"/>
  <c r="H13" i="3"/>
  <c r="H10" i="3"/>
  <c r="J10" i="3"/>
  <c r="H15" i="3"/>
  <c r="G8" i="3"/>
  <c r="G12" i="3"/>
  <c r="H12" i="3"/>
  <c r="G10" i="3"/>
  <c r="G9" i="3"/>
  <c r="H8" i="3"/>
  <c r="H29" i="3" s="1"/>
  <c r="H14" i="3"/>
  <c r="J11" i="3"/>
  <c r="F10" i="3"/>
  <c r="F15" i="3"/>
  <c r="D12" i="3" l="1"/>
  <c r="E12" i="3"/>
  <c r="D13" i="3"/>
  <c r="E13" i="3"/>
  <c r="E38" i="3"/>
  <c r="D38" i="3"/>
  <c r="K11" i="3"/>
  <c r="E40" i="3"/>
  <c r="N40" i="3" s="1"/>
  <c r="N39" i="3" s="1"/>
  <c r="N38" i="3" s="1"/>
  <c r="N37" i="3" s="1"/>
  <c r="N36" i="3" s="1"/>
  <c r="N35" i="3" s="1"/>
  <c r="N34" i="3" s="1"/>
  <c r="N33" i="3" s="1"/>
  <c r="N32" i="3" s="1"/>
  <c r="A69" i="3" s="1"/>
  <c r="D40" i="3"/>
  <c r="J53" i="3"/>
  <c r="K15" i="3"/>
  <c r="D11" i="3"/>
  <c r="E11" i="3"/>
  <c r="K37" i="3"/>
  <c r="D15" i="3"/>
  <c r="E15" i="3"/>
  <c r="N15" i="3" s="1"/>
  <c r="N14" i="3" s="1"/>
  <c r="N13" i="3" s="1"/>
  <c r="N12" i="3" s="1"/>
  <c r="N11" i="3" s="1"/>
  <c r="N10" i="3" s="1"/>
  <c r="N9" i="3" s="1"/>
  <c r="N8" i="3" s="1"/>
  <c r="A65" i="3" s="1"/>
  <c r="E34" i="3"/>
  <c r="D34" i="3"/>
  <c r="D35" i="3"/>
  <c r="E35" i="3"/>
  <c r="D10" i="3"/>
  <c r="E10" i="3"/>
  <c r="K39" i="3"/>
  <c r="I29" i="3"/>
  <c r="K8" i="3"/>
  <c r="I53" i="3"/>
  <c r="K32" i="3"/>
  <c r="K10" i="3"/>
  <c r="H53" i="3"/>
  <c r="K34" i="3"/>
  <c r="D9" i="3"/>
  <c r="E9" i="3"/>
  <c r="K35" i="3"/>
  <c r="F29" i="3"/>
  <c r="D8" i="3"/>
  <c r="E8" i="3"/>
  <c r="F53" i="3"/>
  <c r="D32" i="3"/>
  <c r="E32" i="3"/>
  <c r="E53" i="3" s="1"/>
  <c r="D33" i="3"/>
  <c r="E33" i="3"/>
  <c r="E36" i="3"/>
  <c r="D36" i="3"/>
  <c r="D37" i="3"/>
  <c r="E37" i="3"/>
  <c r="K33" i="3"/>
  <c r="E39" i="3"/>
  <c r="D39" i="3"/>
  <c r="D14" i="3"/>
  <c r="E14" i="3"/>
  <c r="G29" i="3"/>
  <c r="G53" i="3"/>
  <c r="K40" i="3"/>
  <c r="D53" i="3" l="1"/>
  <c r="D29" i="3"/>
  <c r="K53" i="3"/>
  <c r="E29" i="3"/>
  <c r="K29" i="3"/>
</calcChain>
</file>

<file path=xl/sharedStrings.xml><?xml version="1.0" encoding="utf-8"?>
<sst xmlns="http://schemas.openxmlformats.org/spreadsheetml/2006/main" count="356" uniqueCount="114">
  <si>
    <t>x</t>
  </si>
  <si>
    <t>Versão 1.4 (01-Jan-2013)</t>
  </si>
  <si>
    <r>
      <rPr>
        <b/>
        <sz val="26"/>
        <color rgb="FFFF0000"/>
        <rFont val="Arial"/>
      </rPr>
      <t>F</t>
    </r>
    <r>
      <rPr>
        <b/>
        <sz val="26"/>
        <color rgb="FF000000"/>
        <rFont val="Arial"/>
      </rPr>
      <t xml:space="preserve">ederação </t>
    </r>
    <r>
      <rPr>
        <b/>
        <sz val="26"/>
        <color rgb="FFFF0000"/>
        <rFont val="Arial"/>
      </rPr>
      <t>P</t>
    </r>
    <r>
      <rPr>
        <b/>
        <sz val="26"/>
        <color rgb="FF000000"/>
        <rFont val="Arial"/>
      </rPr>
      <t xml:space="preserve">aulista de </t>
    </r>
    <r>
      <rPr>
        <b/>
        <sz val="26"/>
        <color rgb="FFFF0000"/>
        <rFont val="Arial"/>
      </rPr>
      <t>F</t>
    </r>
    <r>
      <rPr>
        <b/>
        <sz val="26"/>
        <color rgb="FF000000"/>
        <rFont val="Arial"/>
      </rPr>
      <t xml:space="preserve">utebol de </t>
    </r>
    <r>
      <rPr>
        <b/>
        <sz val="26"/>
        <color rgb="FFFF0000"/>
        <rFont val="Arial"/>
      </rPr>
      <t>M</t>
    </r>
    <r>
      <rPr>
        <b/>
        <sz val="26"/>
        <color rgb="FF000000"/>
        <rFont val="Arial"/>
      </rPr>
      <t>esa</t>
    </r>
  </si>
  <si>
    <t xml:space="preserve"> CAMPEONATO PAULISTA DE CLUBES DE FUTEBOL DE MESA</t>
  </si>
  <si>
    <t>SUMULA - 6 JOGADORES</t>
  </si>
  <si>
    <t>Instruções para preenchimento da guia SÚMULA:</t>
  </si>
  <si>
    <r>
      <rPr>
        <sz val="10"/>
        <color theme="1"/>
        <rFont val="Noto Sans Symbols"/>
      </rPr>
      <t>u</t>
    </r>
    <r>
      <rPr>
        <sz val="10"/>
        <color theme="1"/>
        <rFont val="Arial"/>
      </rPr>
      <t xml:space="preserve">  Esta planilha é composta por 2 guias: </t>
    </r>
    <r>
      <rPr>
        <b/>
        <sz val="10"/>
        <color theme="1"/>
        <rFont val="Arial"/>
      </rPr>
      <t>súmula</t>
    </r>
    <r>
      <rPr>
        <sz val="10"/>
        <color theme="1"/>
        <rFont val="Arial"/>
      </rPr>
      <t xml:space="preserve"> e </t>
    </r>
    <r>
      <rPr>
        <b/>
        <sz val="10"/>
        <color theme="1"/>
        <rFont val="Arial"/>
      </rPr>
      <t>resumo.</t>
    </r>
  </si>
  <si>
    <r>
      <rPr>
        <sz val="10"/>
        <color theme="1"/>
        <rFont val="Noto Sans Symbols"/>
      </rPr>
      <t>u</t>
    </r>
    <r>
      <rPr>
        <sz val="10"/>
        <color theme="1"/>
        <rFont val="Arial"/>
      </rPr>
      <t xml:space="preserve">  É necessário </t>
    </r>
    <r>
      <rPr>
        <b/>
        <sz val="10"/>
        <color theme="1"/>
        <rFont val="Arial"/>
      </rPr>
      <t>preecher apenas a guia súmula</t>
    </r>
    <r>
      <rPr>
        <sz val="10"/>
        <color theme="1"/>
        <rFont val="Arial"/>
      </rPr>
      <t>. A guia resumo será preenchida automaticamente.</t>
    </r>
  </si>
  <si>
    <r>
      <rPr>
        <sz val="10"/>
        <color theme="1"/>
        <rFont val="Noto Sans Symbols"/>
      </rPr>
      <t>u</t>
    </r>
    <r>
      <rPr>
        <sz val="10"/>
        <color theme="1"/>
        <rFont val="Arial"/>
      </rPr>
      <t xml:space="preserve">  Todos os cálculos serão realizados automaticamente.</t>
    </r>
  </si>
  <si>
    <r>
      <rPr>
        <sz val="10"/>
        <color theme="1"/>
        <rFont val="Noto Sans Symbols"/>
      </rPr>
      <t>u</t>
    </r>
    <r>
      <rPr>
        <sz val="10"/>
        <color theme="1"/>
        <rFont val="Arial"/>
      </rPr>
      <t xml:space="preserve">  Apenas os campos em cinza estão disponíveis para preenchimento.</t>
    </r>
  </si>
  <si>
    <r>
      <rPr>
        <b/>
        <sz val="10"/>
        <color rgb="FF000000"/>
        <rFont val="Arial"/>
      </rPr>
      <t>1.</t>
    </r>
    <r>
      <rPr>
        <sz val="10"/>
        <color rgb="FF000000"/>
        <rFont val="Arial"/>
      </rPr>
      <t xml:space="preserve">  Preencha a </t>
    </r>
    <r>
      <rPr>
        <b/>
        <sz val="10"/>
        <color rgb="FF000000"/>
        <rFont val="Arial"/>
      </rPr>
      <t>lista de jogadores</t>
    </r>
    <r>
      <rPr>
        <sz val="10"/>
        <color rgb="FF000000"/>
        <rFont val="Arial"/>
      </rPr>
      <t xml:space="preserve"> com o </t>
    </r>
    <r>
      <rPr>
        <b/>
        <sz val="10"/>
        <color rgb="FF000000"/>
        <rFont val="Arial"/>
      </rPr>
      <t>nome popular</t>
    </r>
    <r>
      <rPr>
        <sz val="10"/>
        <color rgb="FF000000"/>
        <rFont val="Arial"/>
      </rPr>
      <t xml:space="preserve"> cadastrado no ranking, e </t>
    </r>
    <r>
      <rPr>
        <b/>
        <sz val="10"/>
        <color rgb="FF000000"/>
        <rFont val="Arial"/>
      </rPr>
      <t>número da FPFM</t>
    </r>
    <r>
      <rPr>
        <sz val="10"/>
        <color rgb="FF000000"/>
        <rFont val="Arial"/>
      </rPr>
      <t>, das equipes I e II.</t>
    </r>
  </si>
  <si>
    <t xml:space="preserve">     A súmula será preenchida automaticamente com os jogadores titulares.</t>
  </si>
  <si>
    <r>
      <rPr>
        <b/>
        <sz val="10"/>
        <color rgb="FF000000"/>
        <rFont val="Arial"/>
      </rPr>
      <t>2.</t>
    </r>
    <r>
      <rPr>
        <sz val="10"/>
        <color rgb="FF000000"/>
        <rFont val="Arial"/>
      </rPr>
      <t xml:space="preserve">  Se um jogador </t>
    </r>
    <r>
      <rPr>
        <b/>
        <sz val="10"/>
        <color rgb="FF000000"/>
        <rFont val="Arial"/>
      </rPr>
      <t>reserva</t>
    </r>
    <r>
      <rPr>
        <sz val="10"/>
        <color rgb="FF000000"/>
        <rFont val="Arial"/>
      </rPr>
      <t xml:space="preserve"> entrar no jogo, </t>
    </r>
    <r>
      <rPr>
        <b/>
        <sz val="10"/>
        <color rgb="FF000000"/>
        <rFont val="Arial"/>
      </rPr>
      <t>altere os nomes diretamente na tabela de jogos</t>
    </r>
    <r>
      <rPr>
        <sz val="10"/>
        <color rgb="FF000000"/>
        <rFont val="Arial"/>
      </rPr>
      <t>, exatamente como foram cadastrados na lista de jogadores.</t>
    </r>
  </si>
  <si>
    <r>
      <rPr>
        <b/>
        <sz val="10"/>
        <color rgb="FF000000"/>
        <rFont val="Arial"/>
      </rPr>
      <t>3.</t>
    </r>
    <r>
      <rPr>
        <sz val="10"/>
        <color rgb="FF000000"/>
        <rFont val="Arial"/>
      </rPr>
      <t xml:space="preserve">  Preencha os </t>
    </r>
    <r>
      <rPr>
        <b/>
        <sz val="10"/>
        <color rgb="FF000000"/>
        <rFont val="Arial"/>
      </rPr>
      <t>resultados dos jogos</t>
    </r>
    <r>
      <rPr>
        <sz val="10"/>
        <color rgb="FF000000"/>
        <rFont val="Arial"/>
      </rPr>
      <t>.</t>
    </r>
  </si>
  <si>
    <r>
      <rPr>
        <b/>
        <sz val="10"/>
        <color rgb="FF000000"/>
        <rFont val="Arial"/>
      </rPr>
      <t>4.</t>
    </r>
    <r>
      <rPr>
        <sz val="10"/>
        <color rgb="FF000000"/>
        <rFont val="Arial"/>
      </rPr>
      <t xml:space="preserve">  Preencha os </t>
    </r>
    <r>
      <rPr>
        <b/>
        <sz val="10"/>
        <color rgb="FF000000"/>
        <rFont val="Arial"/>
      </rPr>
      <t>campos restantes</t>
    </r>
    <r>
      <rPr>
        <sz val="10"/>
        <color rgb="FF000000"/>
        <rFont val="Arial"/>
      </rPr>
      <t xml:space="preserve"> (Data, categoria, ano, nome equipe I, nome equipe II).</t>
    </r>
  </si>
  <si>
    <r>
      <rPr>
        <b/>
        <sz val="10"/>
        <color rgb="FF000000"/>
        <rFont val="Arial"/>
      </rPr>
      <t>5.</t>
    </r>
    <r>
      <rPr>
        <sz val="10"/>
        <color rgb="FF000000"/>
        <rFont val="Arial"/>
      </rPr>
      <t xml:space="preserve">  Pronto. Envie este arquivo preenchido junto com a súmula original para </t>
    </r>
    <r>
      <rPr>
        <u/>
        <sz val="10"/>
        <color rgb="FF0000FF"/>
        <rFont val="Arial"/>
      </rPr>
      <t>diretortecnico@futmesa.com.br</t>
    </r>
    <r>
      <rPr>
        <sz val="10"/>
        <color rgb="FF000000"/>
        <rFont val="Arial"/>
      </rPr>
      <t xml:space="preserve"> com cópia para </t>
    </r>
    <r>
      <rPr>
        <u/>
        <sz val="10"/>
        <color rgb="FF0000FF"/>
        <rFont val="Arial"/>
      </rPr>
      <t>futmesa@futmesa.com.br</t>
    </r>
  </si>
  <si>
    <r>
      <rPr>
        <sz val="10"/>
        <color theme="1"/>
        <rFont val="Noto Sans Symbols"/>
      </rPr>
      <t>u</t>
    </r>
    <r>
      <rPr>
        <sz val="10"/>
        <color theme="1"/>
        <rFont val="Arial"/>
      </rPr>
      <t xml:space="preserve">  Em caso de dúvidas, entre em contato com </t>
    </r>
    <r>
      <rPr>
        <u/>
        <sz val="10"/>
        <color rgb="FF0000FF"/>
        <rFont val="Arial"/>
      </rPr>
      <t>diretortecnico@futmesa.com.br</t>
    </r>
  </si>
  <si>
    <r>
      <rPr>
        <b/>
        <sz val="26"/>
        <color rgb="FFFF0000"/>
        <rFont val="Arial"/>
      </rPr>
      <t>F</t>
    </r>
    <r>
      <rPr>
        <b/>
        <sz val="26"/>
        <color rgb="FF000000"/>
        <rFont val="Arial"/>
      </rPr>
      <t xml:space="preserve">ederação </t>
    </r>
    <r>
      <rPr>
        <b/>
        <sz val="26"/>
        <color rgb="FFFF0000"/>
        <rFont val="Arial"/>
      </rPr>
      <t>P</t>
    </r>
    <r>
      <rPr>
        <b/>
        <sz val="26"/>
        <color rgb="FF000000"/>
        <rFont val="Arial"/>
      </rPr>
      <t xml:space="preserve">aulista de </t>
    </r>
    <r>
      <rPr>
        <b/>
        <sz val="26"/>
        <color rgb="FFFF0000"/>
        <rFont val="Arial"/>
      </rPr>
      <t>F</t>
    </r>
    <r>
      <rPr>
        <b/>
        <sz val="26"/>
        <color rgb="FF000000"/>
        <rFont val="Arial"/>
      </rPr>
      <t xml:space="preserve">utebol de </t>
    </r>
    <r>
      <rPr>
        <b/>
        <sz val="26"/>
        <color rgb="FFFF0000"/>
        <rFont val="Arial"/>
      </rPr>
      <t>M</t>
    </r>
    <r>
      <rPr>
        <b/>
        <sz val="26"/>
        <color rgb="FF000000"/>
        <rFont val="Arial"/>
      </rPr>
      <t>esa</t>
    </r>
  </si>
  <si>
    <t>CAMPEONATO PAULISTA DE CLUBES DE FUTEBOL DE MESA</t>
  </si>
  <si>
    <t>CATEGORIA</t>
  </si>
  <si>
    <t>ANO</t>
  </si>
  <si>
    <t>LV</t>
  </si>
  <si>
    <t>LE</t>
  </si>
  <si>
    <t>LD</t>
  </si>
  <si>
    <t>LGP</t>
  </si>
  <si>
    <t>LGC</t>
  </si>
  <si>
    <t>RV</t>
  </si>
  <si>
    <t>RE</t>
  </si>
  <si>
    <t>RD</t>
  </si>
  <si>
    <t>RGP</t>
  </si>
  <si>
    <t>RGC</t>
  </si>
  <si>
    <t>1ª RODADA</t>
  </si>
  <si>
    <t>2ª RODADA</t>
  </si>
  <si>
    <t>3ª RODADA</t>
  </si>
  <si>
    <t>4ª RODADA</t>
  </si>
  <si>
    <t>5ª RODADA</t>
  </si>
  <si>
    <t>6ª RODADA</t>
  </si>
  <si>
    <t>Mesa</t>
  </si>
  <si>
    <t>Montanha</t>
  </si>
  <si>
    <t>Tusurinha</t>
  </si>
  <si>
    <t>Dani</t>
  </si>
  <si>
    <t>EQUIPE I</t>
  </si>
  <si>
    <t>BOTONISTAS</t>
  </si>
  <si>
    <t>EQUIPE II</t>
  </si>
  <si>
    <t>Victor Fiore</t>
  </si>
  <si>
    <t>Nº FPFM:</t>
  </si>
  <si>
    <t>Celinho</t>
  </si>
  <si>
    <t>Nº FPFM</t>
  </si>
  <si>
    <t>SÚMULA</t>
  </si>
  <si>
    <t>Renan Tusura</t>
  </si>
  <si>
    <t>Vitinho</t>
  </si>
  <si>
    <t>DATA</t>
  </si>
  <si>
    <t>&lt;digite a data&gt;</t>
  </si>
  <si>
    <t>Sidney Pereira</t>
  </si>
  <si>
    <t>Rony</t>
  </si>
  <si>
    <t>Neto</t>
  </si>
  <si>
    <t>Leo Rodrigues</t>
  </si>
  <si>
    <t>Felipe Ramos</t>
  </si>
  <si>
    <t>Bruno Vasko</t>
  </si>
  <si>
    <t>RESULTADO FINAL</t>
  </si>
  <si>
    <t>Argentino</t>
  </si>
  <si>
    <t>Diego Banfi</t>
  </si>
  <si>
    <t>CMSP</t>
  </si>
  <si>
    <t>X</t>
  </si>
  <si>
    <t>SPFC</t>
  </si>
  <si>
    <t>R1</t>
  </si>
  <si>
    <t>Baby</t>
  </si>
  <si>
    <t>R2</t>
  </si>
  <si>
    <t>Armendani</t>
  </si>
  <si>
    <t>R3</t>
  </si>
  <si>
    <t>R4</t>
  </si>
  <si>
    <t>CAPITÃO EQUIPE I</t>
  </si>
  <si>
    <t>CAPITÃO EQUIPE II</t>
  </si>
  <si>
    <t>R5</t>
  </si>
  <si>
    <t>R6</t>
  </si>
  <si>
    <t>REPRESENTANTE FPFM</t>
  </si>
  <si>
    <t>R7</t>
  </si>
  <si>
    <t>R8</t>
  </si>
  <si>
    <t>R9</t>
  </si>
  <si>
    <t>R10</t>
  </si>
  <si>
    <t>R11</t>
  </si>
  <si>
    <t>R12</t>
  </si>
  <si>
    <t>R13</t>
  </si>
  <si>
    <t>R14</t>
  </si>
  <si>
    <t>R15</t>
  </si>
  <si>
    <r>
      <rPr>
        <sz val="20"/>
        <color rgb="FFFF0000"/>
        <rFont val="Arial"/>
      </rPr>
      <t>F</t>
    </r>
    <r>
      <rPr>
        <sz val="20"/>
        <color theme="1"/>
        <rFont val="Arial"/>
      </rPr>
      <t xml:space="preserve">ederação </t>
    </r>
    <r>
      <rPr>
        <sz val="20"/>
        <color rgb="FFFF0000"/>
        <rFont val="Arial"/>
      </rPr>
      <t>P</t>
    </r>
    <r>
      <rPr>
        <sz val="20"/>
        <color theme="1"/>
        <rFont val="Arial"/>
      </rPr>
      <t xml:space="preserve">aulista de </t>
    </r>
    <r>
      <rPr>
        <sz val="20"/>
        <color rgb="FFFF0000"/>
        <rFont val="Arial"/>
      </rPr>
      <t>F</t>
    </r>
    <r>
      <rPr>
        <sz val="20"/>
        <color theme="1"/>
        <rFont val="Arial"/>
      </rPr>
      <t xml:space="preserve">utebol de </t>
    </r>
    <r>
      <rPr>
        <sz val="20"/>
        <color rgb="FFFF0000"/>
        <rFont val="Arial"/>
      </rPr>
      <t>M</t>
    </r>
    <r>
      <rPr>
        <sz val="20"/>
        <color theme="1"/>
        <rFont val="Arial"/>
      </rPr>
      <t>esa</t>
    </r>
  </si>
  <si>
    <t>Resumo da Partida</t>
  </si>
  <si>
    <t>Realizada no Dia</t>
  </si>
  <si>
    <t xml:space="preserve">Categoria   </t>
  </si>
  <si>
    <t>N.o</t>
  </si>
  <si>
    <t>FPFM</t>
  </si>
  <si>
    <t>NOME POPULAR</t>
  </si>
  <si>
    <t>Jog</t>
  </si>
  <si>
    <t>PG</t>
  </si>
  <si>
    <t>Vit</t>
  </si>
  <si>
    <t>Emp</t>
  </si>
  <si>
    <t>Der</t>
  </si>
  <si>
    <t>GP</t>
  </si>
  <si>
    <t>GC</t>
  </si>
  <si>
    <t>SG</t>
  </si>
  <si>
    <t>Rank</t>
  </si>
  <si>
    <t>Aproveitamento</t>
  </si>
  <si>
    <t>TOTAL EQUIPE MANDANTE</t>
  </si>
  <si>
    <t>TOTAL EQUIPE VISITANTE</t>
  </si>
  <si>
    <t>Visto Depto Técnico FPFM</t>
  </si>
  <si>
    <t>Ranking do Mes</t>
  </si>
  <si>
    <t xml:space="preserve"> Obs</t>
  </si>
  <si>
    <t>1) Este resumo é preenchido automaticamente com base nos dados digitados na guia súmula.</t>
  </si>
  <si>
    <t>Ou seja, não é necessário o preenchimento desta guia.</t>
  </si>
  <si>
    <t>2) É de responsabilidade da equipe mandante,através de seu capitão,o preenchimento desta súmula, que</t>
  </si>
  <si>
    <t>deverá ser enviada a FPFM, até a 3.a feira seguinte a data do jogo.</t>
  </si>
  <si>
    <t>3) A coluna "FPFM" deve ser preenchida com o nº do botonista, conforme registro da FPFM.</t>
  </si>
  <si>
    <t>4) Na falta deste número não serão computados os pontos no Rank / FPFM obtidos pelo botonista.</t>
  </si>
  <si>
    <t>Resumo consolidado para o site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</si>
</sst>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0">
    <font>
      <sz val="11"/>
      <color rgb="FF000000"/>
      <name val="Arial"/>
      <scheme val="minor"/>
    </font>
    <font>
      <sz val="10"/>
      <color theme="1"/>
      <name val="Arial"/>
    </font>
    <font>
      <i/>
      <sz val="8"/>
      <color theme="1"/>
      <name val="Arial"/>
    </font>
    <font>
      <sz val="11"/>
      <color theme="1"/>
      <name val="Arial"/>
    </font>
    <font>
      <b/>
      <sz val="26"/>
      <color theme="1"/>
      <name val="Arial"/>
    </font>
    <font>
      <b/>
      <sz val="10"/>
      <color theme="1"/>
      <name val="Arial"/>
    </font>
    <font>
      <b/>
      <sz val="14"/>
      <color theme="1"/>
      <name val="Arial"/>
    </font>
    <font>
      <sz val="11"/>
      <name val="Arial"/>
    </font>
    <font>
      <b/>
      <i/>
      <u/>
      <sz val="10"/>
      <color theme="1"/>
      <name val="Arial"/>
    </font>
    <font>
      <sz val="10"/>
      <color theme="1"/>
      <name val="Calibri"/>
    </font>
    <font>
      <sz val="10"/>
      <color theme="1"/>
      <name val="Noto Sans Symbols"/>
    </font>
    <font>
      <sz val="18"/>
      <color rgb="FF0000FF"/>
      <name val="Arial"/>
    </font>
    <font>
      <sz val="8"/>
      <color theme="1"/>
      <name val="Arial"/>
    </font>
    <font>
      <sz val="9"/>
      <color theme="1"/>
      <name val="Arial"/>
    </font>
    <font>
      <b/>
      <sz val="9"/>
      <color theme="1"/>
      <name val="Arial"/>
    </font>
    <font>
      <b/>
      <sz val="8"/>
      <color theme="1"/>
      <name val="Arial"/>
    </font>
    <font>
      <b/>
      <sz val="10"/>
      <color rgb="FF0000FF"/>
      <name val="Arial"/>
    </font>
    <font>
      <sz val="8"/>
      <color rgb="FF0000FF"/>
      <name val="Arial"/>
    </font>
    <font>
      <b/>
      <sz val="11"/>
      <color rgb="FF0000FF"/>
      <name val="Arial"/>
    </font>
    <font>
      <sz val="16"/>
      <color rgb="FF0000FF"/>
      <name val="Arial"/>
    </font>
    <font>
      <b/>
      <sz val="16"/>
      <color rgb="FF0000FF"/>
      <name val="Arial"/>
    </font>
    <font>
      <sz val="16"/>
      <color theme="1"/>
      <name val="Arial"/>
    </font>
    <font>
      <sz val="20"/>
      <color theme="1"/>
      <name val="Arial"/>
    </font>
    <font>
      <b/>
      <u/>
      <sz val="10"/>
      <color theme="1"/>
      <name val="Arial"/>
    </font>
    <font>
      <b/>
      <sz val="26"/>
      <color rgb="FFFF0000"/>
      <name val="Arial"/>
    </font>
    <font>
      <b/>
      <sz val="26"/>
      <color rgb="FF000000"/>
      <name val="Arial"/>
    </font>
    <font>
      <b/>
      <sz val="10"/>
      <color rgb="FF000000"/>
      <name val="Arial"/>
    </font>
    <font>
      <sz val="10"/>
      <color rgb="FF000000"/>
      <name val="Arial"/>
    </font>
    <font>
      <u/>
      <sz val="10"/>
      <color rgb="FF0000FF"/>
      <name val="Arial"/>
    </font>
    <font>
      <sz val="20"/>
      <color rgb="FFFF0000"/>
      <name val="Arial"/>
    </font>
  </fonts>
  <fills count="7">
    <fill>
      <patternFill patternType="none"/>
    </fill>
    <fill>
      <patternFill patternType="gray125"/>
    </fill>
    <fill>
      <patternFill patternType="solid">
        <fgColor rgb="FFEAEAEA"/>
        <bgColor rgb="FFEAEAEA"/>
      </patternFill>
    </fill>
    <fill>
      <patternFill patternType="solid">
        <fgColor rgb="FFF8F8F8"/>
        <bgColor rgb="FFF8F8F8"/>
      </patternFill>
    </fill>
    <fill>
      <patternFill patternType="solid">
        <fgColor rgb="FFCCFFCC"/>
        <bgColor rgb="FFCCFFCC"/>
      </patternFill>
    </fill>
    <fill>
      <patternFill patternType="solid">
        <fgColor rgb="FFFFFF99"/>
        <bgColor rgb="FFFFFF99"/>
      </patternFill>
    </fill>
    <fill>
      <patternFill patternType="solid">
        <fgColor rgb="FFCCECFF"/>
        <bgColor rgb="FFCCECFF"/>
      </patternFill>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diagonal/>
    </border>
    <border>
      <left/>
      <right/>
      <top/>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bottom style="thin">
        <color rgb="FF000000"/>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hair">
        <color rgb="FF000000"/>
      </left>
      <right/>
      <top style="thin">
        <color rgb="FF000000"/>
      </top>
      <bottom style="thin">
        <color rgb="FF000000"/>
      </bottom>
      <diagonal/>
    </border>
    <border>
      <left/>
      <right/>
      <top style="thin">
        <color rgb="FF000000"/>
      </top>
      <bottom style="thin">
        <color rgb="FF000000"/>
      </bottom>
      <diagonal/>
    </border>
    <border>
      <left/>
      <right style="hair">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s>
  <cellStyleXfs count="1">
    <xf numFmtId="0" fontId="0" fillId="0" borderId="0"/>
  </cellStyleXfs>
  <cellXfs count="126">
    <xf numFmtId="0" fontId="0" fillId="0" borderId="0" xfId="0" applyFont="1" applyAlignment="1"/>
    <xf numFmtId="0" fontId="1" fillId="0" borderId="0" xfId="0" applyFont="1"/>
    <xf numFmtId="0" fontId="1" fillId="0" borderId="1" xfId="0" applyFont="1" applyBorder="1"/>
    <xf numFmtId="0" fontId="1" fillId="0" borderId="2" xfId="0" applyFont="1" applyBorder="1"/>
    <xf numFmtId="0" fontId="2" fillId="0" borderId="3" xfId="0" applyFont="1" applyBorder="1" applyAlignment="1">
      <alignment horizontal="right"/>
    </xf>
    <xf numFmtId="0" fontId="3" fillId="0" borderId="0" xfId="0" applyFont="1"/>
    <xf numFmtId="0" fontId="3" fillId="0" borderId="4" xfId="0" applyFont="1" applyBorder="1"/>
    <xf numFmtId="0" fontId="4" fillId="0" borderId="0" xfId="0" applyFont="1" applyAlignment="1">
      <alignment horizontal="left"/>
    </xf>
    <xf numFmtId="0" fontId="3" fillId="0" borderId="5" xfId="0" applyFont="1" applyBorder="1"/>
    <xf numFmtId="0" fontId="5" fillId="0" borderId="0" xfId="0" applyFont="1" applyAlignment="1">
      <alignment horizontal="left"/>
    </xf>
    <xf numFmtId="0" fontId="1" fillId="0" borderId="4" xfId="0" applyFont="1" applyBorder="1"/>
    <xf numFmtId="0" fontId="1" fillId="0" borderId="5" xfId="0" applyFont="1" applyBorder="1"/>
    <xf numFmtId="0" fontId="8" fillId="0" borderId="0" xfId="0" applyFont="1"/>
    <xf numFmtId="0" fontId="9" fillId="0" borderId="0" xfId="0" applyFont="1"/>
    <xf numFmtId="0" fontId="9" fillId="0" borderId="4" xfId="0" applyFont="1" applyBorder="1"/>
    <xf numFmtId="0" fontId="10" fillId="0" borderId="0" xfId="0" applyFont="1" applyAlignment="1">
      <alignment horizontal="left"/>
    </xf>
    <xf numFmtId="0" fontId="9" fillId="0" borderId="5" xfId="0" applyFont="1" applyBorder="1"/>
    <xf numFmtId="0" fontId="1" fillId="0" borderId="0" xfId="0" applyFont="1" applyAlignment="1">
      <alignment horizontal="left"/>
    </xf>
    <xf numFmtId="0" fontId="1" fillId="0" borderId="8" xfId="0" applyFont="1" applyBorder="1"/>
    <xf numFmtId="0" fontId="1" fillId="0" borderId="9" xfId="0" applyFont="1" applyBorder="1"/>
    <xf numFmtId="0" fontId="2" fillId="0" borderId="10" xfId="0" applyFont="1" applyBorder="1" applyAlignment="1">
      <alignment horizontal="right"/>
    </xf>
    <xf numFmtId="0" fontId="4" fillId="0" borderId="0" xfId="0" applyFont="1" applyAlignment="1">
      <alignment horizontal="center"/>
    </xf>
    <xf numFmtId="0" fontId="3" fillId="0" borderId="0" xfId="0" applyFont="1" applyAlignment="1">
      <alignment horizontal="center"/>
    </xf>
    <xf numFmtId="0" fontId="3" fillId="0" borderId="0" xfId="0" applyFont="1" applyAlignment="1">
      <alignment horizontal="left"/>
    </xf>
    <xf numFmtId="0" fontId="12" fillId="0" borderId="0" xfId="0" applyFont="1" applyAlignment="1">
      <alignment horizontal="center"/>
    </xf>
    <xf numFmtId="0" fontId="12" fillId="0" borderId="0" xfId="0" applyFont="1" applyAlignment="1">
      <alignment horizontal="center" vertical="center"/>
    </xf>
    <xf numFmtId="0" fontId="5" fillId="0" borderId="0" xfId="0" applyFont="1" applyAlignment="1">
      <alignment horizontal="center"/>
    </xf>
    <xf numFmtId="0" fontId="1" fillId="0" borderId="0" xfId="0" applyFont="1" applyAlignment="1">
      <alignment horizontal="center"/>
    </xf>
    <xf numFmtId="0" fontId="13" fillId="0" borderId="0" xfId="0" applyFont="1" applyAlignment="1">
      <alignment horizontal="left"/>
    </xf>
    <xf numFmtId="0" fontId="14" fillId="0" borderId="0" xfId="0" applyFont="1" applyAlignment="1">
      <alignment horizontal="center"/>
    </xf>
    <xf numFmtId="0" fontId="13" fillId="0" borderId="0" xfId="0" applyFont="1" applyAlignment="1">
      <alignment horizontal="center"/>
    </xf>
    <xf numFmtId="0" fontId="15" fillId="4" borderId="13" xfId="0" applyFont="1" applyFill="1" applyBorder="1" applyAlignment="1">
      <alignment horizontal="center" vertical="center"/>
    </xf>
    <xf numFmtId="0" fontId="15" fillId="5" borderId="13" xfId="0" applyFont="1" applyFill="1" applyBorder="1" applyAlignment="1">
      <alignment horizontal="center" vertical="center"/>
    </xf>
    <xf numFmtId="0" fontId="13" fillId="0" borderId="1" xfId="0" applyFont="1" applyBorder="1" applyAlignment="1">
      <alignment horizontal="center"/>
    </xf>
    <xf numFmtId="0" fontId="13" fillId="0" borderId="2" xfId="0" applyFont="1" applyBorder="1" applyAlignment="1">
      <alignment horizontal="center"/>
    </xf>
    <xf numFmtId="0" fontId="13" fillId="0" borderId="8" xfId="0" applyFont="1" applyBorder="1" applyAlignment="1">
      <alignment horizontal="center"/>
    </xf>
    <xf numFmtId="0" fontId="13" fillId="0" borderId="10" xfId="0" applyFont="1" applyBorder="1" applyAlignment="1">
      <alignment horizontal="center"/>
    </xf>
    <xf numFmtId="0" fontId="15" fillId="0" borderId="13" xfId="0" applyFont="1" applyBorder="1" applyAlignment="1">
      <alignment horizontal="center" vertical="center"/>
    </xf>
    <xf numFmtId="0" fontId="12" fillId="0" borderId="4" xfId="0" applyFont="1" applyBorder="1" applyAlignment="1">
      <alignment horizontal="right"/>
    </xf>
    <xf numFmtId="0" fontId="12" fillId="0" borderId="0" xfId="0" applyFont="1" applyAlignment="1">
      <alignment horizontal="left"/>
    </xf>
    <xf numFmtId="0" fontId="12" fillId="0" borderId="2" xfId="0" applyFont="1" applyBorder="1" applyAlignment="1">
      <alignment horizontal="center"/>
    </xf>
    <xf numFmtId="0" fontId="12" fillId="0" borderId="2" xfId="0" applyFont="1" applyBorder="1" applyAlignment="1">
      <alignment horizontal="right"/>
    </xf>
    <xf numFmtId="0" fontId="12" fillId="0" borderId="3" xfId="0" applyFont="1" applyBorder="1" applyAlignment="1">
      <alignment horizontal="left"/>
    </xf>
    <xf numFmtId="0" fontId="12" fillId="0" borderId="4" xfId="0" applyFont="1" applyBorder="1" applyAlignment="1">
      <alignment horizontal="center"/>
    </xf>
    <xf numFmtId="0" fontId="16" fillId="3" borderId="14" xfId="0" applyFont="1" applyFill="1" applyBorder="1" applyAlignment="1">
      <alignment horizontal="center" vertical="center"/>
    </xf>
    <xf numFmtId="0" fontId="1" fillId="0" borderId="0" xfId="0" applyFont="1" applyAlignment="1">
      <alignment horizontal="center" vertical="center"/>
    </xf>
    <xf numFmtId="0" fontId="12" fillId="0" borderId="5" xfId="0" applyFont="1" applyBorder="1" applyAlignment="1">
      <alignment horizontal="center"/>
    </xf>
    <xf numFmtId="0" fontId="16" fillId="3" borderId="14" xfId="0" applyFont="1" applyFill="1" applyBorder="1" applyAlignment="1">
      <alignment horizontal="center" vertical="center"/>
    </xf>
    <xf numFmtId="0" fontId="17" fillId="3" borderId="15" xfId="0" applyFont="1" applyFill="1" applyBorder="1" applyAlignment="1">
      <alignment horizontal="left" vertical="top"/>
    </xf>
    <xf numFmtId="0" fontId="12" fillId="0" borderId="8" xfId="0" applyFont="1" applyBorder="1" applyAlignment="1">
      <alignment horizontal="center"/>
    </xf>
    <xf numFmtId="0" fontId="17" fillId="3" borderId="16" xfId="0" applyFont="1" applyFill="1" applyBorder="1" applyAlignment="1">
      <alignment horizontal="right" vertical="top"/>
    </xf>
    <xf numFmtId="0" fontId="17" fillId="3" borderId="16" xfId="0" applyFont="1" applyFill="1" applyBorder="1" applyAlignment="1">
      <alignment horizontal="right" vertical="top"/>
    </xf>
    <xf numFmtId="0" fontId="12" fillId="0" borderId="13" xfId="0" applyFont="1" applyBorder="1" applyAlignment="1">
      <alignment horizontal="center" vertical="center"/>
    </xf>
    <xf numFmtId="0" fontId="17" fillId="3" borderId="15" xfId="0" applyFont="1" applyFill="1" applyBorder="1" applyAlignment="1">
      <alignment horizontal="left" vertical="top"/>
    </xf>
    <xf numFmtId="0" fontId="13" fillId="0" borderId="17" xfId="0" applyFont="1" applyBorder="1" applyAlignment="1">
      <alignment horizontal="center" vertical="center"/>
    </xf>
    <xf numFmtId="0" fontId="12" fillId="0" borderId="19" xfId="0" applyFont="1" applyBorder="1" applyAlignment="1">
      <alignment horizontal="left" vertical="center"/>
    </xf>
    <xf numFmtId="0" fontId="12" fillId="0" borderId="19" xfId="0" applyFont="1" applyBorder="1" applyAlignment="1">
      <alignment horizontal="center" vertical="center"/>
    </xf>
    <xf numFmtId="0" fontId="5" fillId="0" borderId="0" xfId="0" applyFont="1" applyAlignment="1">
      <alignment horizontal="left" vertical="center"/>
    </xf>
    <xf numFmtId="0" fontId="13" fillId="0" borderId="0" xfId="0" applyFont="1" applyAlignment="1">
      <alignment horizontal="center" vertical="center"/>
    </xf>
    <xf numFmtId="3" fontId="13" fillId="0" borderId="0" xfId="0" applyNumberFormat="1" applyFont="1" applyAlignment="1">
      <alignment horizontal="right" vertical="center"/>
    </xf>
    <xf numFmtId="0" fontId="5" fillId="0" borderId="0" xfId="0" applyFont="1" applyAlignment="1">
      <alignment horizontal="left" vertical="top"/>
    </xf>
    <xf numFmtId="3" fontId="1" fillId="0" borderId="0" xfId="0" applyNumberFormat="1" applyFont="1"/>
    <xf numFmtId="0" fontId="22" fillId="0" borderId="0" xfId="0" applyFont="1" applyAlignment="1">
      <alignment vertical="center"/>
    </xf>
    <xf numFmtId="0" fontId="1" fillId="0" borderId="0" xfId="0" applyFont="1" applyAlignment="1">
      <alignment vertical="center"/>
    </xf>
    <xf numFmtId="0" fontId="16" fillId="0" borderId="23" xfId="0" applyFont="1" applyBorder="1" applyAlignment="1">
      <alignment vertical="center"/>
    </xf>
    <xf numFmtId="0" fontId="16" fillId="0" borderId="24" xfId="0" applyFont="1" applyBorder="1" applyAlignment="1">
      <alignment vertical="center"/>
    </xf>
    <xf numFmtId="0" fontId="16" fillId="0" borderId="24" xfId="0" applyFont="1" applyBorder="1" applyAlignment="1">
      <alignment horizontal="right" vertical="center"/>
    </xf>
    <xf numFmtId="0" fontId="5" fillId="0" borderId="24" xfId="0" applyFont="1" applyBorder="1" applyAlignment="1">
      <alignment horizontal="center" vertical="center"/>
    </xf>
    <xf numFmtId="0" fontId="16" fillId="0" borderId="24" xfId="0" applyFont="1" applyBorder="1" applyAlignment="1">
      <alignment horizontal="left" vertical="center"/>
    </xf>
    <xf numFmtId="0" fontId="16" fillId="0" borderId="24" xfId="0" applyFont="1" applyBorder="1" applyAlignment="1">
      <alignment horizontal="center" vertical="center"/>
    </xf>
    <xf numFmtId="0" fontId="16" fillId="0" borderId="25" xfId="0" applyFont="1" applyBorder="1" applyAlignment="1">
      <alignment horizontal="right" vertical="center"/>
    </xf>
    <xf numFmtId="0" fontId="1" fillId="0" borderId="0" xfId="0" quotePrefix="1" applyFont="1" applyAlignment="1">
      <alignment horizontal="right" vertical="center"/>
    </xf>
    <xf numFmtId="0" fontId="16" fillId="0" borderId="13" xfId="0" applyFont="1" applyBorder="1" applyAlignment="1">
      <alignment horizontal="center" vertical="center"/>
    </xf>
    <xf numFmtId="0" fontId="5" fillId="2" borderId="13" xfId="0" applyFont="1" applyFill="1" applyBorder="1" applyAlignment="1">
      <alignment horizontal="center" vertical="center"/>
    </xf>
    <xf numFmtId="3" fontId="5" fillId="2" borderId="13" xfId="0" applyNumberFormat="1" applyFont="1" applyFill="1" applyBorder="1" applyAlignment="1">
      <alignment horizontal="center" vertical="center"/>
    </xf>
    <xf numFmtId="0" fontId="1" fillId="0" borderId="13" xfId="0" applyFont="1" applyBorder="1" applyAlignment="1">
      <alignment horizontal="center" vertical="center"/>
    </xf>
    <xf numFmtId="3" fontId="1" fillId="0" borderId="13" xfId="0" applyNumberFormat="1" applyFont="1" applyBorder="1" applyAlignment="1">
      <alignment horizontal="right" vertical="center"/>
    </xf>
    <xf numFmtId="0" fontId="1" fillId="0" borderId="13" xfId="0" applyFont="1" applyBorder="1" applyAlignment="1">
      <alignment horizontal="left" vertical="center"/>
    </xf>
    <xf numFmtId="0" fontId="5" fillId="6" borderId="26" xfId="0" applyFont="1" applyFill="1" applyBorder="1" applyAlignment="1">
      <alignment horizontal="left" vertical="center"/>
    </xf>
    <xf numFmtId="3" fontId="5" fillId="6" borderId="27" xfId="0" applyNumberFormat="1" applyFont="1" applyFill="1" applyBorder="1" applyAlignment="1">
      <alignment horizontal="center" vertical="center"/>
    </xf>
    <xf numFmtId="0" fontId="5" fillId="6" borderId="28" xfId="0" applyFont="1" applyFill="1" applyBorder="1" applyAlignment="1">
      <alignment horizontal="center" vertical="center"/>
    </xf>
    <xf numFmtId="0" fontId="5" fillId="6" borderId="13" xfId="0" applyFont="1" applyFill="1" applyBorder="1" applyAlignment="1">
      <alignment horizontal="center" vertical="center"/>
    </xf>
    <xf numFmtId="0" fontId="16" fillId="6" borderId="13" xfId="0" applyFont="1" applyFill="1" applyBorder="1" applyAlignment="1">
      <alignment horizontal="center" vertical="center"/>
    </xf>
    <xf numFmtId="3" fontId="1" fillId="0" borderId="0" xfId="0" applyNumberFormat="1" applyFont="1" applyAlignment="1">
      <alignment horizontal="center" vertical="center"/>
    </xf>
    <xf numFmtId="0" fontId="1" fillId="0" borderId="24" xfId="0" applyFont="1" applyBorder="1" applyAlignment="1">
      <alignment vertical="center"/>
    </xf>
    <xf numFmtId="0" fontId="1" fillId="0" borderId="25" xfId="0" applyFont="1" applyBorder="1" applyAlignment="1">
      <alignment vertical="center"/>
    </xf>
    <xf numFmtId="0" fontId="1" fillId="0" borderId="25" xfId="0" applyFont="1" applyBorder="1" applyAlignment="1">
      <alignment horizontal="center" vertical="center"/>
    </xf>
    <xf numFmtId="3" fontId="1" fillId="0" borderId="0" xfId="0" applyNumberFormat="1" applyFont="1" applyAlignment="1">
      <alignment vertical="center"/>
    </xf>
    <xf numFmtId="3" fontId="14" fillId="0" borderId="0" xfId="0" quotePrefix="1" applyNumberFormat="1" applyFont="1" applyAlignment="1">
      <alignment horizontal="left" vertical="center"/>
    </xf>
    <xf numFmtId="3" fontId="14" fillId="0" borderId="0" xfId="0" applyNumberFormat="1" applyFont="1" applyAlignment="1">
      <alignment horizontal="left" vertical="center"/>
    </xf>
    <xf numFmtId="3" fontId="13" fillId="0" borderId="0" xfId="0" quotePrefix="1" applyNumberFormat="1" applyFont="1" applyAlignment="1">
      <alignment horizontal="left" vertical="center"/>
    </xf>
    <xf numFmtId="0" fontId="23" fillId="0" borderId="0" xfId="0" applyFont="1"/>
    <xf numFmtId="0" fontId="6" fillId="2" borderId="6" xfId="0" applyFont="1" applyFill="1" applyBorder="1" applyAlignment="1">
      <alignment horizontal="center"/>
    </xf>
    <xf numFmtId="0" fontId="7" fillId="0" borderId="7" xfId="0" applyFont="1" applyBorder="1"/>
    <xf numFmtId="0" fontId="15" fillId="0" borderId="0" xfId="0" applyFont="1" applyAlignment="1">
      <alignment horizontal="center" vertical="center"/>
    </xf>
    <xf numFmtId="0" fontId="0" fillId="0" borderId="0" xfId="0" applyFont="1" applyAlignment="1"/>
    <xf numFmtId="0" fontId="4" fillId="0" borderId="0" xfId="0" applyFont="1" applyAlignment="1">
      <alignment horizontal="center"/>
    </xf>
    <xf numFmtId="0" fontId="11" fillId="3" borderId="11" xfId="0" applyFont="1" applyFill="1" applyBorder="1" applyAlignment="1">
      <alignment horizontal="center" vertical="center"/>
    </xf>
    <xf numFmtId="0" fontId="7" fillId="0" borderId="12" xfId="0" applyFont="1" applyBorder="1"/>
    <xf numFmtId="0" fontId="5" fillId="0" borderId="0" xfId="0" applyFont="1" applyAlignment="1">
      <alignment horizontal="center"/>
    </xf>
    <xf numFmtId="0" fontId="14" fillId="0" borderId="0" xfId="0" applyFont="1" applyAlignment="1">
      <alignment horizontal="center"/>
    </xf>
    <xf numFmtId="0" fontId="16" fillId="0" borderId="3" xfId="0" applyFont="1" applyBorder="1" applyAlignment="1">
      <alignment horizontal="center" vertical="center"/>
    </xf>
    <xf numFmtId="0" fontId="7" fillId="0" borderId="10" xfId="0" applyFont="1" applyBorder="1"/>
    <xf numFmtId="0" fontId="16" fillId="0" borderId="1" xfId="0" applyFont="1" applyBorder="1" applyAlignment="1">
      <alignment horizontal="center" vertical="center"/>
    </xf>
    <xf numFmtId="0" fontId="7" fillId="0" borderId="9" xfId="0" applyFont="1" applyBorder="1"/>
    <xf numFmtId="0" fontId="1" fillId="0" borderId="2" xfId="0" applyFont="1" applyBorder="1" applyAlignment="1">
      <alignment horizontal="center" vertical="center"/>
    </xf>
    <xf numFmtId="0" fontId="7" fillId="0" borderId="8" xfId="0" applyFont="1" applyBorder="1"/>
    <xf numFmtId="3" fontId="13" fillId="3" borderId="21" xfId="0" applyNumberFormat="1" applyFont="1" applyFill="1" applyBorder="1" applyAlignment="1">
      <alignment horizontal="right" vertical="center"/>
    </xf>
    <xf numFmtId="0" fontId="7" fillId="0" borderId="22" xfId="0" applyFont="1" applyBorder="1"/>
    <xf numFmtId="0" fontId="19" fillId="3" borderId="1" xfId="0" applyFont="1" applyFill="1" applyBorder="1" applyAlignment="1">
      <alignment horizontal="center" vertical="center"/>
    </xf>
    <xf numFmtId="0" fontId="7" fillId="0" borderId="2" xfId="0" applyFont="1" applyBorder="1"/>
    <xf numFmtId="0" fontId="7" fillId="0" borderId="3" xfId="0" applyFont="1" applyBorder="1"/>
    <xf numFmtId="0" fontId="20" fillId="0" borderId="1" xfId="0" applyFont="1" applyBorder="1" applyAlignment="1">
      <alignment horizontal="center" vertical="center"/>
    </xf>
    <xf numFmtId="0" fontId="21" fillId="0" borderId="0" xfId="0" applyFont="1" applyAlignment="1">
      <alignment horizontal="center" vertical="center"/>
    </xf>
    <xf numFmtId="0" fontId="13" fillId="3" borderId="18" xfId="0" applyFont="1" applyFill="1" applyBorder="1" applyAlignment="1">
      <alignment horizontal="left" vertical="center"/>
    </xf>
    <xf numFmtId="0" fontId="7" fillId="0" borderId="19" xfId="0" applyFont="1" applyBorder="1"/>
    <xf numFmtId="0" fontId="7" fillId="0" borderId="20" xfId="0" applyFont="1" applyBorder="1"/>
    <xf numFmtId="0" fontId="12" fillId="3" borderId="11" xfId="0" applyFont="1" applyFill="1" applyBorder="1" applyAlignment="1">
      <alignment horizontal="center" vertical="center"/>
    </xf>
    <xf numFmtId="0" fontId="12" fillId="0" borderId="0" xfId="0" applyFont="1" applyAlignment="1">
      <alignment horizontal="center" vertical="top"/>
    </xf>
    <xf numFmtId="0" fontId="5" fillId="0" borderId="0" xfId="0" applyFont="1" applyAlignment="1">
      <alignment horizontal="center" vertical="top"/>
    </xf>
    <xf numFmtId="164" fontId="18" fillId="3" borderId="6" xfId="0" applyNumberFormat="1" applyFont="1" applyFill="1" applyBorder="1" applyAlignment="1">
      <alignment horizontal="left" vertical="center"/>
    </xf>
    <xf numFmtId="164" fontId="16" fillId="0" borderId="23" xfId="0" applyNumberFormat="1" applyFont="1" applyBorder="1" applyAlignment="1">
      <alignment horizontal="center" vertical="center"/>
    </xf>
    <xf numFmtId="0" fontId="7" fillId="0" borderId="24" xfId="0" applyFont="1" applyBorder="1"/>
    <xf numFmtId="0" fontId="7" fillId="0" borderId="25" xfId="0" applyFont="1" applyBorder="1"/>
    <xf numFmtId="0" fontId="1" fillId="5" borderId="23" xfId="0" quotePrefix="1" applyFont="1" applyFill="1" applyBorder="1" applyAlignment="1">
      <alignment horizontal="center" vertical="center"/>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304800</xdr:colOff>
      <xdr:row>13</xdr:row>
      <xdr:rowOff>76200</xdr:rowOff>
    </xdr:from>
    <xdr:ext cx="3295650" cy="476250"/>
    <xdr:grpSp>
      <xdr:nvGrpSpPr>
        <xdr:cNvPr id="2" name="Shape 2"/>
        <xdr:cNvGrpSpPr/>
      </xdr:nvGrpSpPr>
      <xdr:grpSpPr>
        <a:xfrm>
          <a:off x="723900" y="2181225"/>
          <a:ext cx="3295650" cy="476250"/>
          <a:chOff x="3698175" y="3541875"/>
          <a:chExt cx="3295650" cy="476250"/>
        </a:xfrm>
      </xdr:grpSpPr>
      <xdr:grpSp>
        <xdr:nvGrpSpPr>
          <xdr:cNvPr id="3" name="Shape 3"/>
          <xdr:cNvGrpSpPr/>
        </xdr:nvGrpSpPr>
        <xdr:grpSpPr>
          <a:xfrm>
            <a:off x="3698175" y="3541875"/>
            <a:ext cx="3295650" cy="476250"/>
            <a:chOff x="914400" y="1657350"/>
            <a:chExt cx="3200400" cy="476250"/>
          </a:xfrm>
        </xdr:grpSpPr>
        <xdr:sp macro="" textlink="">
          <xdr:nvSpPr>
            <xdr:cNvPr id="4" name="Shape 4"/>
            <xdr:cNvSpPr/>
          </xdr:nvSpPr>
          <xdr:spPr>
            <a:xfrm>
              <a:off x="914400" y="1657350"/>
              <a:ext cx="3200400" cy="476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5" name="Shape 5"/>
            <xdr:cNvPicPr preferRelativeResize="0"/>
          </xdr:nvPicPr>
          <xdr:blipFill rotWithShape="1">
            <a:blip xmlns:r="http://schemas.openxmlformats.org/officeDocument/2006/relationships" r:embed="rId1">
              <a:alphaModFix/>
            </a:blip>
            <a:srcRect/>
            <a:stretch/>
          </xdr:blipFill>
          <xdr:spPr>
            <a:xfrm>
              <a:off x="914400" y="1657350"/>
              <a:ext cx="3200400" cy="476250"/>
            </a:xfrm>
            <a:prstGeom prst="rect">
              <a:avLst/>
            </a:prstGeom>
            <a:noFill/>
            <a:ln>
              <a:noFill/>
            </a:ln>
          </xdr:spPr>
        </xdr:pic>
        <xdr:sp macro="" textlink="">
          <xdr:nvSpPr>
            <xdr:cNvPr id="6" name="Shape 6"/>
            <xdr:cNvSpPr/>
          </xdr:nvSpPr>
          <xdr:spPr>
            <a:xfrm>
              <a:off x="2274108" y="1924050"/>
              <a:ext cx="1257961" cy="200025"/>
            </a:xfrm>
            <a:prstGeom prst="roundRect">
              <a:avLst>
                <a:gd name="adj" fmla="val 16667"/>
              </a:avLst>
            </a:prstGeom>
            <a:noFill/>
            <a:ln w="25400" cap="flat" cmpd="sng">
              <a:solidFill>
                <a:srgbClr val="FF0000"/>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grpSp>
    </xdr:grpSp>
    <xdr:clientData fLocksWithSheet="0"/>
  </xdr:oneCellAnchor>
  <xdr:oneCellAnchor>
    <xdr:from>
      <xdr:col>4</xdr:col>
      <xdr:colOff>466725</xdr:colOff>
      <xdr:row>32</xdr:row>
      <xdr:rowOff>0</xdr:rowOff>
    </xdr:from>
    <xdr:ext cx="304800" cy="333375"/>
    <xdr:grpSp>
      <xdr:nvGrpSpPr>
        <xdr:cNvPr id="7" name="Shape 2"/>
        <xdr:cNvGrpSpPr/>
      </xdr:nvGrpSpPr>
      <xdr:grpSpPr>
        <a:xfrm>
          <a:off x="2390775" y="5181600"/>
          <a:ext cx="304800" cy="333375"/>
          <a:chOff x="5184075" y="3632363"/>
          <a:chExt cx="323850" cy="295275"/>
        </a:xfrm>
      </xdr:grpSpPr>
      <xdr:cxnSp macro="">
        <xdr:nvCxnSpPr>
          <xdr:cNvPr id="8" name="Shape 7"/>
          <xdr:cNvCxnSpPr/>
        </xdr:nvCxnSpPr>
        <xdr:spPr>
          <a:xfrm rot="5400000">
            <a:off x="5184075" y="3632363"/>
            <a:ext cx="323850" cy="295275"/>
          </a:xfrm>
          <a:prstGeom prst="straightConnector1">
            <a:avLst/>
          </a:prstGeom>
          <a:noFill/>
          <a:ln w="9525" cap="flat" cmpd="sng">
            <a:solidFill>
              <a:srgbClr val="FF0000"/>
            </a:solidFill>
            <a:prstDash val="solid"/>
            <a:round/>
            <a:headEnd type="none" w="sm" len="sm"/>
            <a:tailEnd type="triangle" w="med" len="med"/>
          </a:ln>
        </xdr:spPr>
      </xdr:cxnSp>
    </xdr:grp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00"/>
  <sheetViews>
    <sheetView showGridLines="0" workbookViewId="0"/>
  </sheetViews>
  <sheetFormatPr defaultColWidth="12.625" defaultRowHeight="15" customHeight="1"/>
  <cols>
    <col min="1" max="2" width="2.75" customWidth="1"/>
    <col min="3" max="3" width="10.625" customWidth="1"/>
    <col min="4" max="16" width="9.125" customWidth="1"/>
    <col min="17" max="18" width="2.75" customWidth="1"/>
    <col min="19" max="26" width="14.375" customWidth="1"/>
  </cols>
  <sheetData>
    <row r="1" spans="1:18" ht="12.75" customHeight="1">
      <c r="A1" s="1"/>
      <c r="B1" s="1"/>
      <c r="C1" s="1"/>
      <c r="D1" s="1"/>
      <c r="E1" s="1"/>
      <c r="F1" s="1"/>
      <c r="G1" s="1"/>
      <c r="H1" s="1"/>
      <c r="I1" s="1"/>
      <c r="J1" s="1"/>
      <c r="K1" s="1"/>
      <c r="L1" s="1"/>
      <c r="M1" s="1"/>
      <c r="N1" s="1"/>
      <c r="O1" s="1"/>
      <c r="P1" s="1"/>
      <c r="Q1" s="1"/>
      <c r="R1" s="1" t="s">
        <v>0</v>
      </c>
    </row>
    <row r="2" spans="1:18" ht="12.75" customHeight="1">
      <c r="A2" s="1"/>
      <c r="B2" s="2"/>
      <c r="C2" s="3"/>
      <c r="D2" s="3"/>
      <c r="E2" s="3"/>
      <c r="F2" s="3"/>
      <c r="G2" s="3"/>
      <c r="H2" s="3"/>
      <c r="I2" s="3"/>
      <c r="J2" s="3"/>
      <c r="K2" s="3"/>
      <c r="L2" s="3"/>
      <c r="M2" s="3"/>
      <c r="N2" s="3"/>
      <c r="O2" s="3"/>
      <c r="P2" s="3"/>
      <c r="Q2" s="4" t="s">
        <v>1</v>
      </c>
      <c r="R2" s="1"/>
    </row>
    <row r="3" spans="1:18" ht="12.75" customHeight="1">
      <c r="A3" s="5"/>
      <c r="B3" s="6"/>
      <c r="C3" s="5"/>
      <c r="D3" s="7" t="s">
        <v>2</v>
      </c>
      <c r="E3" s="5"/>
      <c r="F3" s="5"/>
      <c r="G3" s="5"/>
      <c r="H3" s="5"/>
      <c r="I3" s="5"/>
      <c r="J3" s="5"/>
      <c r="K3" s="5"/>
      <c r="L3" s="5"/>
      <c r="M3" s="5"/>
      <c r="N3" s="5"/>
      <c r="O3" s="5"/>
      <c r="P3" s="5"/>
      <c r="Q3" s="8"/>
      <c r="R3" s="5"/>
    </row>
    <row r="4" spans="1:18" ht="12.75" customHeight="1">
      <c r="A4" s="5"/>
      <c r="B4" s="6"/>
      <c r="C4" s="5"/>
      <c r="D4" s="9" t="s">
        <v>3</v>
      </c>
      <c r="E4" s="5"/>
      <c r="F4" s="5"/>
      <c r="G4" s="5"/>
      <c r="H4" s="5"/>
      <c r="I4" s="5"/>
      <c r="J4" s="5"/>
      <c r="K4" s="5"/>
      <c r="L4" s="5"/>
      <c r="M4" s="5"/>
      <c r="N4" s="5"/>
      <c r="O4" s="5"/>
      <c r="P4" s="5"/>
      <c r="Q4" s="8"/>
      <c r="R4" s="5"/>
    </row>
    <row r="5" spans="1:18" ht="12.75" customHeight="1">
      <c r="A5" s="1"/>
      <c r="B5" s="10"/>
      <c r="C5" s="1"/>
      <c r="D5" s="1"/>
      <c r="E5" s="1"/>
      <c r="F5" s="1"/>
      <c r="G5" s="1"/>
      <c r="H5" s="1"/>
      <c r="I5" s="1"/>
      <c r="J5" s="1"/>
      <c r="K5" s="1"/>
      <c r="L5" s="1"/>
      <c r="M5" s="1"/>
      <c r="N5" s="1"/>
      <c r="O5" s="1"/>
      <c r="P5" s="1"/>
      <c r="Q5" s="11"/>
      <c r="R5" s="1"/>
    </row>
    <row r="6" spans="1:18" ht="12.75" customHeight="1">
      <c r="A6" s="1"/>
      <c r="B6" s="10"/>
      <c r="C6" s="92" t="s">
        <v>4</v>
      </c>
      <c r="D6" s="93"/>
      <c r="E6" s="93"/>
      <c r="F6" s="93"/>
      <c r="G6" s="93"/>
      <c r="H6" s="93"/>
      <c r="I6" s="93"/>
      <c r="J6" s="93"/>
      <c r="K6" s="93"/>
      <c r="L6" s="93"/>
      <c r="M6" s="93"/>
      <c r="N6" s="93"/>
      <c r="O6" s="93"/>
      <c r="P6" s="93"/>
      <c r="Q6" s="11"/>
      <c r="R6" s="1"/>
    </row>
    <row r="7" spans="1:18" ht="12.75" customHeight="1">
      <c r="A7" s="1"/>
      <c r="B7" s="10"/>
      <c r="C7" s="1"/>
      <c r="D7" s="1"/>
      <c r="E7" s="1"/>
      <c r="F7" s="1"/>
      <c r="G7" s="1"/>
      <c r="H7" s="1"/>
      <c r="I7" s="1"/>
      <c r="J7" s="1"/>
      <c r="K7" s="1"/>
      <c r="L7" s="1"/>
      <c r="M7" s="1"/>
      <c r="N7" s="1"/>
      <c r="O7" s="1"/>
      <c r="P7" s="1"/>
      <c r="Q7" s="11"/>
      <c r="R7" s="1"/>
    </row>
    <row r="8" spans="1:18" ht="12.75" customHeight="1">
      <c r="A8" s="1"/>
      <c r="B8" s="10"/>
      <c r="C8" s="12" t="s">
        <v>5</v>
      </c>
      <c r="D8" s="1"/>
      <c r="E8" s="1"/>
      <c r="F8" s="1"/>
      <c r="G8" s="1"/>
      <c r="H8" s="1"/>
      <c r="I8" s="1"/>
      <c r="J8" s="1"/>
      <c r="K8" s="1"/>
      <c r="L8" s="1"/>
      <c r="M8" s="1"/>
      <c r="N8" s="1"/>
      <c r="O8" s="1"/>
      <c r="P8" s="1"/>
      <c r="Q8" s="11"/>
      <c r="R8" s="1"/>
    </row>
    <row r="9" spans="1:18" ht="12.75" customHeight="1">
      <c r="A9" s="1"/>
      <c r="B9" s="10"/>
      <c r="C9" s="1"/>
      <c r="D9" s="1"/>
      <c r="E9" s="1"/>
      <c r="F9" s="1"/>
      <c r="G9" s="1"/>
      <c r="H9" s="1"/>
      <c r="I9" s="1"/>
      <c r="J9" s="1"/>
      <c r="K9" s="1"/>
      <c r="L9" s="1"/>
      <c r="M9" s="1"/>
      <c r="N9" s="1"/>
      <c r="O9" s="1"/>
      <c r="P9" s="1"/>
      <c r="Q9" s="11"/>
      <c r="R9" s="1"/>
    </row>
    <row r="10" spans="1:18" ht="12.75" customHeight="1">
      <c r="A10" s="13"/>
      <c r="B10" s="14"/>
      <c r="C10" s="15" t="s">
        <v>6</v>
      </c>
      <c r="D10" s="13"/>
      <c r="E10" s="13"/>
      <c r="F10" s="13"/>
      <c r="G10" s="13"/>
      <c r="H10" s="13"/>
      <c r="I10" s="13"/>
      <c r="J10" s="13"/>
      <c r="K10" s="13"/>
      <c r="L10" s="13"/>
      <c r="M10" s="13"/>
      <c r="N10" s="13"/>
      <c r="O10" s="13"/>
      <c r="P10" s="13"/>
      <c r="Q10" s="16"/>
      <c r="R10" s="13"/>
    </row>
    <row r="11" spans="1:18" ht="12.75" customHeight="1">
      <c r="A11" s="13"/>
      <c r="B11" s="14"/>
      <c r="C11" s="15" t="s">
        <v>7</v>
      </c>
      <c r="D11" s="13"/>
      <c r="E11" s="13"/>
      <c r="F11" s="13"/>
      <c r="G11" s="13"/>
      <c r="H11" s="13"/>
      <c r="I11" s="13"/>
      <c r="J11" s="13"/>
      <c r="K11" s="13"/>
      <c r="L11" s="13"/>
      <c r="M11" s="13"/>
      <c r="N11" s="13"/>
      <c r="O11" s="13"/>
      <c r="P11" s="13"/>
      <c r="Q11" s="16"/>
      <c r="R11" s="13"/>
    </row>
    <row r="12" spans="1:18" ht="12.75" customHeight="1">
      <c r="A12" s="13"/>
      <c r="B12" s="14"/>
      <c r="C12" s="15" t="s">
        <v>8</v>
      </c>
      <c r="D12" s="13"/>
      <c r="E12" s="13"/>
      <c r="F12" s="13"/>
      <c r="G12" s="13"/>
      <c r="H12" s="13"/>
      <c r="I12" s="13"/>
      <c r="J12" s="13"/>
      <c r="K12" s="13"/>
      <c r="L12" s="13"/>
      <c r="M12" s="13"/>
      <c r="N12" s="13"/>
      <c r="O12" s="13"/>
      <c r="P12" s="13"/>
      <c r="Q12" s="16"/>
      <c r="R12" s="13"/>
    </row>
    <row r="13" spans="1:18" ht="12.75" customHeight="1">
      <c r="A13" s="13"/>
      <c r="B13" s="14"/>
      <c r="C13" s="15" t="s">
        <v>9</v>
      </c>
      <c r="D13" s="13"/>
      <c r="E13" s="13"/>
      <c r="F13" s="13"/>
      <c r="G13" s="13"/>
      <c r="H13" s="13"/>
      <c r="I13" s="13"/>
      <c r="J13" s="13"/>
      <c r="K13" s="13"/>
      <c r="L13" s="13"/>
      <c r="M13" s="13"/>
      <c r="N13" s="13"/>
      <c r="O13" s="13"/>
      <c r="P13" s="13"/>
      <c r="Q13" s="16"/>
      <c r="R13" s="13"/>
    </row>
    <row r="14" spans="1:18" ht="12.75" customHeight="1">
      <c r="A14" s="1"/>
      <c r="B14" s="10"/>
      <c r="C14" s="17"/>
      <c r="D14" s="1"/>
      <c r="E14" s="1"/>
      <c r="F14" s="1"/>
      <c r="G14" s="1"/>
      <c r="H14" s="1"/>
      <c r="I14" s="1"/>
      <c r="J14" s="1"/>
      <c r="K14" s="1"/>
      <c r="L14" s="1"/>
      <c r="M14" s="1"/>
      <c r="N14" s="1"/>
      <c r="O14" s="1"/>
      <c r="P14" s="1"/>
      <c r="Q14" s="11"/>
      <c r="R14" s="1"/>
    </row>
    <row r="15" spans="1:18" ht="12.75" customHeight="1">
      <c r="A15" s="1"/>
      <c r="B15" s="10"/>
      <c r="C15" s="17"/>
      <c r="D15" s="1"/>
      <c r="E15" s="1"/>
      <c r="F15" s="1"/>
      <c r="G15" s="1"/>
      <c r="H15" s="1"/>
      <c r="I15" s="1"/>
      <c r="J15" s="1"/>
      <c r="K15" s="1"/>
      <c r="L15" s="1"/>
      <c r="M15" s="1"/>
      <c r="N15" s="1"/>
      <c r="O15" s="1"/>
      <c r="P15" s="1"/>
      <c r="Q15" s="11"/>
      <c r="R15" s="1"/>
    </row>
    <row r="16" spans="1:18" ht="12.75" customHeight="1">
      <c r="A16" s="1"/>
      <c r="B16" s="10"/>
      <c r="C16" s="17"/>
      <c r="D16" s="1"/>
      <c r="E16" s="1"/>
      <c r="F16" s="1"/>
      <c r="G16" s="1"/>
      <c r="H16" s="1"/>
      <c r="I16" s="1"/>
      <c r="J16" s="1"/>
      <c r="K16" s="1"/>
      <c r="L16" s="1"/>
      <c r="M16" s="1"/>
      <c r="N16" s="1"/>
      <c r="O16" s="1"/>
      <c r="P16" s="1"/>
      <c r="Q16" s="11"/>
      <c r="R16" s="1"/>
    </row>
    <row r="17" spans="1:18" ht="12.75" customHeight="1">
      <c r="A17" s="1"/>
      <c r="B17" s="10"/>
      <c r="C17" s="17"/>
      <c r="D17" s="1"/>
      <c r="E17" s="1"/>
      <c r="F17" s="1"/>
      <c r="G17" s="1"/>
      <c r="H17" s="1"/>
      <c r="I17" s="1"/>
      <c r="J17" s="1"/>
      <c r="K17" s="1"/>
      <c r="L17" s="1"/>
      <c r="M17" s="1"/>
      <c r="N17" s="1"/>
      <c r="O17" s="1"/>
      <c r="P17" s="1"/>
      <c r="Q17" s="11"/>
      <c r="R17" s="1"/>
    </row>
    <row r="18" spans="1:18" ht="12.75" customHeight="1">
      <c r="A18" s="1"/>
      <c r="B18" s="10"/>
      <c r="C18" s="18"/>
      <c r="D18" s="18"/>
      <c r="E18" s="18"/>
      <c r="F18" s="18"/>
      <c r="G18" s="18"/>
      <c r="H18" s="18"/>
      <c r="I18" s="18"/>
      <c r="J18" s="18"/>
      <c r="K18" s="18"/>
      <c r="L18" s="18"/>
      <c r="M18" s="18"/>
      <c r="N18" s="18"/>
      <c r="O18" s="18"/>
      <c r="P18" s="18"/>
      <c r="Q18" s="11"/>
      <c r="R18" s="1"/>
    </row>
    <row r="19" spans="1:18" ht="12.75" customHeight="1">
      <c r="A19" s="1"/>
      <c r="B19" s="10"/>
      <c r="C19" s="1"/>
      <c r="D19" s="1"/>
      <c r="E19" s="1"/>
      <c r="F19" s="1"/>
      <c r="G19" s="1"/>
      <c r="H19" s="1"/>
      <c r="I19" s="1"/>
      <c r="J19" s="1"/>
      <c r="K19" s="1"/>
      <c r="L19" s="1"/>
      <c r="M19" s="1"/>
      <c r="N19" s="1"/>
      <c r="O19" s="1"/>
      <c r="P19" s="1"/>
      <c r="Q19" s="11"/>
      <c r="R19" s="1"/>
    </row>
    <row r="20" spans="1:18" ht="12.75" customHeight="1">
      <c r="A20" s="1"/>
      <c r="B20" s="10"/>
      <c r="C20" s="17" t="s">
        <v>10</v>
      </c>
      <c r="D20" s="1"/>
      <c r="E20" s="1"/>
      <c r="F20" s="1"/>
      <c r="G20" s="1"/>
      <c r="H20" s="1"/>
      <c r="I20" s="1"/>
      <c r="J20" s="1"/>
      <c r="K20" s="1"/>
      <c r="L20" s="1"/>
      <c r="M20" s="1"/>
      <c r="N20" s="1"/>
      <c r="O20" s="1"/>
      <c r="P20" s="1"/>
      <c r="Q20" s="11"/>
      <c r="R20" s="1"/>
    </row>
    <row r="21" spans="1:18" ht="12.75" customHeight="1">
      <c r="A21" s="1"/>
      <c r="B21" s="10"/>
      <c r="C21" s="17" t="s">
        <v>11</v>
      </c>
      <c r="D21" s="1"/>
      <c r="E21" s="1"/>
      <c r="F21" s="1"/>
      <c r="G21" s="1"/>
      <c r="H21" s="1"/>
      <c r="I21" s="1"/>
      <c r="J21" s="1"/>
      <c r="K21" s="1"/>
      <c r="L21" s="1"/>
      <c r="M21" s="1"/>
      <c r="N21" s="1"/>
      <c r="O21" s="1"/>
      <c r="P21" s="1"/>
      <c r="Q21" s="11"/>
      <c r="R21" s="1"/>
    </row>
    <row r="22" spans="1:18" ht="12.75" customHeight="1">
      <c r="A22" s="1"/>
      <c r="B22" s="10"/>
      <c r="C22" s="17"/>
      <c r="D22" s="1"/>
      <c r="E22" s="1"/>
      <c r="F22" s="1"/>
      <c r="G22" s="1"/>
      <c r="H22" s="1"/>
      <c r="I22" s="1"/>
      <c r="J22" s="1"/>
      <c r="K22" s="1"/>
      <c r="L22" s="1"/>
      <c r="M22" s="1"/>
      <c r="N22" s="1"/>
      <c r="O22" s="1"/>
      <c r="P22" s="1"/>
      <c r="Q22" s="11"/>
      <c r="R22" s="1"/>
    </row>
    <row r="23" spans="1:18" ht="12.75" customHeight="1">
      <c r="A23" s="1"/>
      <c r="B23" s="10"/>
      <c r="C23" s="17"/>
      <c r="D23" s="1"/>
      <c r="E23" s="1"/>
      <c r="F23" s="1"/>
      <c r="G23" s="1"/>
      <c r="H23" s="1"/>
      <c r="I23" s="1"/>
      <c r="J23" s="1"/>
      <c r="K23" s="1"/>
      <c r="L23" s="1"/>
      <c r="M23" s="1"/>
      <c r="N23" s="1"/>
      <c r="O23" s="1"/>
      <c r="P23" s="1"/>
      <c r="Q23" s="11"/>
      <c r="R23" s="1"/>
    </row>
    <row r="24" spans="1:18" ht="12.75" customHeight="1">
      <c r="A24" s="1"/>
      <c r="B24" s="10"/>
      <c r="C24" s="17"/>
      <c r="D24" s="1"/>
      <c r="E24" s="1"/>
      <c r="F24" s="1"/>
      <c r="G24" s="1"/>
      <c r="H24" s="1"/>
      <c r="I24" s="1"/>
      <c r="J24" s="1"/>
      <c r="K24" s="1"/>
      <c r="L24" s="1"/>
      <c r="M24" s="1"/>
      <c r="N24" s="1"/>
      <c r="O24" s="1"/>
      <c r="P24" s="1"/>
      <c r="Q24" s="11"/>
      <c r="R24" s="1"/>
    </row>
    <row r="25" spans="1:18" ht="12.75" customHeight="1">
      <c r="A25" s="1"/>
      <c r="B25" s="10"/>
      <c r="C25" s="17"/>
      <c r="D25" s="1"/>
      <c r="E25" s="1"/>
      <c r="F25" s="1"/>
      <c r="G25" s="1"/>
      <c r="H25" s="1"/>
      <c r="I25" s="1"/>
      <c r="J25" s="1"/>
      <c r="K25" s="1"/>
      <c r="L25" s="1"/>
      <c r="M25" s="1"/>
      <c r="N25" s="1"/>
      <c r="O25" s="1"/>
      <c r="P25" s="1"/>
      <c r="Q25" s="11"/>
      <c r="R25" s="1"/>
    </row>
    <row r="26" spans="1:18" ht="12.75" customHeight="1">
      <c r="A26" s="1"/>
      <c r="B26" s="10"/>
      <c r="C26" s="17"/>
      <c r="D26" s="1"/>
      <c r="E26" s="1"/>
      <c r="F26" s="1"/>
      <c r="G26" s="1"/>
      <c r="H26" s="1"/>
      <c r="I26" s="1"/>
      <c r="J26" s="1"/>
      <c r="K26" s="1"/>
      <c r="L26" s="1"/>
      <c r="M26" s="1"/>
      <c r="N26" s="1"/>
      <c r="O26" s="1"/>
      <c r="P26" s="1"/>
      <c r="Q26" s="11"/>
      <c r="R26" s="1"/>
    </row>
    <row r="27" spans="1:18" ht="12.75" customHeight="1">
      <c r="A27" s="1"/>
      <c r="B27" s="10"/>
      <c r="C27" s="17"/>
      <c r="D27" s="1"/>
      <c r="E27" s="1"/>
      <c r="F27" s="1"/>
      <c r="G27" s="1"/>
      <c r="H27" s="1"/>
      <c r="I27" s="1"/>
      <c r="J27" s="1"/>
      <c r="K27" s="1"/>
      <c r="L27" s="1"/>
      <c r="M27" s="1"/>
      <c r="N27" s="1"/>
      <c r="O27" s="1"/>
      <c r="P27" s="1"/>
      <c r="Q27" s="11"/>
      <c r="R27" s="1"/>
    </row>
    <row r="28" spans="1:18" ht="12.75" customHeight="1">
      <c r="A28" s="1"/>
      <c r="B28" s="10"/>
      <c r="C28" s="17"/>
      <c r="D28" s="1"/>
      <c r="E28" s="1"/>
      <c r="F28" s="1"/>
      <c r="G28" s="1"/>
      <c r="H28" s="1"/>
      <c r="I28" s="1"/>
      <c r="J28" s="1"/>
      <c r="K28" s="1"/>
      <c r="L28" s="1"/>
      <c r="M28" s="1"/>
      <c r="N28" s="1"/>
      <c r="O28" s="1"/>
      <c r="P28" s="1"/>
      <c r="Q28" s="11"/>
      <c r="R28" s="1"/>
    </row>
    <row r="29" spans="1:18" ht="12.75" customHeight="1">
      <c r="A29" s="1"/>
      <c r="B29" s="10"/>
      <c r="C29" s="17" t="s">
        <v>12</v>
      </c>
      <c r="D29" s="1"/>
      <c r="E29" s="1"/>
      <c r="F29" s="1"/>
      <c r="G29" s="1"/>
      <c r="H29" s="1"/>
      <c r="I29" s="1"/>
      <c r="J29" s="1"/>
      <c r="K29" s="1"/>
      <c r="L29" s="1"/>
      <c r="M29" s="1"/>
      <c r="N29" s="1"/>
      <c r="O29" s="1"/>
      <c r="P29" s="1"/>
      <c r="Q29" s="11"/>
      <c r="R29" s="1"/>
    </row>
    <row r="30" spans="1:18" ht="12.75" customHeight="1">
      <c r="A30" s="1"/>
      <c r="B30" s="10"/>
      <c r="C30" s="17"/>
      <c r="D30" s="1"/>
      <c r="E30" s="1"/>
      <c r="F30" s="1"/>
      <c r="G30" s="1"/>
      <c r="H30" s="1"/>
      <c r="I30" s="1"/>
      <c r="J30" s="1"/>
      <c r="K30" s="1"/>
      <c r="L30" s="1"/>
      <c r="M30" s="1"/>
      <c r="N30" s="1"/>
      <c r="O30" s="1"/>
      <c r="P30" s="1"/>
      <c r="Q30" s="11"/>
      <c r="R30" s="1"/>
    </row>
    <row r="31" spans="1:18" ht="12.75" customHeight="1">
      <c r="A31" s="1"/>
      <c r="B31" s="10"/>
      <c r="C31" s="17"/>
      <c r="D31" s="1"/>
      <c r="E31" s="1"/>
      <c r="F31" s="1"/>
      <c r="G31" s="1"/>
      <c r="H31" s="1"/>
      <c r="I31" s="1"/>
      <c r="J31" s="1"/>
      <c r="K31" s="1"/>
      <c r="L31" s="1"/>
      <c r="M31" s="1"/>
      <c r="N31" s="1"/>
      <c r="O31" s="1"/>
      <c r="P31" s="1"/>
      <c r="Q31" s="11"/>
      <c r="R31" s="1"/>
    </row>
    <row r="32" spans="1:18" ht="12.75" customHeight="1">
      <c r="A32" s="1"/>
      <c r="B32" s="10"/>
      <c r="C32" s="17"/>
      <c r="D32" s="1"/>
      <c r="E32" s="1"/>
      <c r="F32" s="1"/>
      <c r="G32" s="1"/>
      <c r="H32" s="1"/>
      <c r="I32" s="1"/>
      <c r="J32" s="1"/>
      <c r="K32" s="1"/>
      <c r="L32" s="1"/>
      <c r="M32" s="1"/>
      <c r="N32" s="1"/>
      <c r="O32" s="1"/>
      <c r="P32" s="1"/>
      <c r="Q32" s="11"/>
      <c r="R32" s="1"/>
    </row>
    <row r="33" spans="1:18" ht="12.75" customHeight="1">
      <c r="A33" s="1"/>
      <c r="B33" s="10"/>
      <c r="C33" s="17"/>
      <c r="D33" s="1"/>
      <c r="E33" s="1"/>
      <c r="F33" s="1"/>
      <c r="G33" s="1"/>
      <c r="H33" s="1"/>
      <c r="I33" s="1"/>
      <c r="J33" s="1"/>
      <c r="K33" s="1"/>
      <c r="L33" s="1"/>
      <c r="M33" s="1"/>
      <c r="N33" s="1"/>
      <c r="O33" s="1"/>
      <c r="P33" s="1"/>
      <c r="Q33" s="11"/>
      <c r="R33" s="1"/>
    </row>
    <row r="34" spans="1:18" ht="12.75" customHeight="1">
      <c r="A34" s="1"/>
      <c r="B34" s="10"/>
      <c r="C34" s="17"/>
      <c r="D34" s="1"/>
      <c r="E34" s="1"/>
      <c r="F34" s="1"/>
      <c r="G34" s="1"/>
      <c r="H34" s="1"/>
      <c r="I34" s="1"/>
      <c r="J34" s="1"/>
      <c r="K34" s="1"/>
      <c r="L34" s="1"/>
      <c r="M34" s="1"/>
      <c r="N34" s="1"/>
      <c r="O34" s="1"/>
      <c r="P34" s="1"/>
      <c r="Q34" s="11"/>
      <c r="R34" s="1"/>
    </row>
    <row r="35" spans="1:18" ht="12.75" customHeight="1">
      <c r="A35" s="1"/>
      <c r="B35" s="10"/>
      <c r="C35" s="17"/>
      <c r="D35" s="1"/>
      <c r="E35" s="1"/>
      <c r="F35" s="1"/>
      <c r="G35" s="1"/>
      <c r="H35" s="1"/>
      <c r="I35" s="1"/>
      <c r="J35" s="1"/>
      <c r="K35" s="1"/>
      <c r="L35" s="1"/>
      <c r="M35" s="1"/>
      <c r="N35" s="1"/>
      <c r="O35" s="1"/>
      <c r="P35" s="1"/>
      <c r="Q35" s="11"/>
      <c r="R35" s="1"/>
    </row>
    <row r="36" spans="1:18" ht="12.75" customHeight="1">
      <c r="A36" s="1"/>
      <c r="B36" s="10"/>
      <c r="C36" s="17"/>
      <c r="D36" s="1"/>
      <c r="E36" s="1"/>
      <c r="F36" s="1"/>
      <c r="G36" s="1"/>
      <c r="H36" s="1"/>
      <c r="I36" s="1"/>
      <c r="J36" s="1"/>
      <c r="K36" s="1"/>
      <c r="L36" s="1"/>
      <c r="M36" s="1"/>
      <c r="N36" s="1"/>
      <c r="O36" s="1"/>
      <c r="P36" s="1"/>
      <c r="Q36" s="11"/>
      <c r="R36" s="1"/>
    </row>
    <row r="37" spans="1:18" ht="12.75" customHeight="1">
      <c r="A37" s="1"/>
      <c r="B37" s="10"/>
      <c r="C37" s="17" t="s">
        <v>13</v>
      </c>
      <c r="D37" s="1"/>
      <c r="E37" s="1"/>
      <c r="F37" s="1"/>
      <c r="G37" s="1"/>
      <c r="H37" s="1"/>
      <c r="I37" s="1"/>
      <c r="J37" s="1"/>
      <c r="K37" s="1"/>
      <c r="L37" s="1"/>
      <c r="M37" s="1"/>
      <c r="N37" s="1"/>
      <c r="O37" s="1"/>
      <c r="P37" s="1"/>
      <c r="Q37" s="11"/>
      <c r="R37" s="1"/>
    </row>
    <row r="38" spans="1:18" ht="12.75" customHeight="1">
      <c r="A38" s="1"/>
      <c r="B38" s="10"/>
      <c r="C38" s="17" t="s">
        <v>14</v>
      </c>
      <c r="D38" s="1"/>
      <c r="E38" s="1"/>
      <c r="F38" s="1"/>
      <c r="G38" s="1"/>
      <c r="H38" s="1"/>
      <c r="I38" s="1"/>
      <c r="J38" s="1"/>
      <c r="K38" s="1"/>
      <c r="L38" s="1"/>
      <c r="M38" s="1"/>
      <c r="N38" s="1"/>
      <c r="O38" s="1"/>
      <c r="P38" s="1"/>
      <c r="Q38" s="11"/>
      <c r="R38" s="1"/>
    </row>
    <row r="39" spans="1:18" ht="12.75" customHeight="1">
      <c r="A39" s="1"/>
      <c r="B39" s="10"/>
      <c r="C39" s="17" t="s">
        <v>15</v>
      </c>
      <c r="D39" s="1"/>
      <c r="E39" s="1"/>
      <c r="F39" s="1"/>
      <c r="G39" s="1"/>
      <c r="H39" s="1"/>
      <c r="I39" s="1"/>
      <c r="J39" s="1"/>
      <c r="K39" s="1"/>
      <c r="L39" s="1"/>
      <c r="M39" s="1"/>
      <c r="N39" s="1"/>
      <c r="O39" s="1"/>
      <c r="P39" s="1"/>
      <c r="Q39" s="11"/>
      <c r="R39" s="1"/>
    </row>
    <row r="40" spans="1:18" ht="12.75" customHeight="1">
      <c r="A40" s="1"/>
      <c r="B40" s="10"/>
      <c r="C40" s="17"/>
      <c r="D40" s="1"/>
      <c r="E40" s="1"/>
      <c r="F40" s="1"/>
      <c r="G40" s="1"/>
      <c r="H40" s="1"/>
      <c r="I40" s="1"/>
      <c r="J40" s="1"/>
      <c r="K40" s="1"/>
      <c r="L40" s="1"/>
      <c r="M40" s="1"/>
      <c r="N40" s="1"/>
      <c r="O40" s="1"/>
      <c r="P40" s="1"/>
      <c r="Q40" s="11"/>
      <c r="R40" s="1"/>
    </row>
    <row r="41" spans="1:18" ht="12.75" customHeight="1">
      <c r="A41" s="1"/>
      <c r="B41" s="10"/>
      <c r="C41" s="15" t="s">
        <v>16</v>
      </c>
      <c r="D41" s="1"/>
      <c r="E41" s="1"/>
      <c r="F41" s="1"/>
      <c r="G41" s="1"/>
      <c r="H41" s="1"/>
      <c r="I41" s="1"/>
      <c r="J41" s="1"/>
      <c r="K41" s="1"/>
      <c r="L41" s="1"/>
      <c r="M41" s="1"/>
      <c r="N41" s="1"/>
      <c r="O41" s="1"/>
      <c r="P41" s="1"/>
      <c r="Q41" s="11"/>
      <c r="R41" s="1"/>
    </row>
    <row r="42" spans="1:18" ht="12.75" customHeight="1">
      <c r="A42" s="1"/>
      <c r="B42" s="19"/>
      <c r="C42" s="18"/>
      <c r="D42" s="18"/>
      <c r="E42" s="18"/>
      <c r="F42" s="18"/>
      <c r="G42" s="18"/>
      <c r="H42" s="18"/>
      <c r="I42" s="18"/>
      <c r="J42" s="18"/>
      <c r="K42" s="18"/>
      <c r="L42" s="18"/>
      <c r="M42" s="18"/>
      <c r="N42" s="18"/>
      <c r="O42" s="18"/>
      <c r="P42" s="18"/>
      <c r="Q42" s="20"/>
      <c r="R42" s="1"/>
    </row>
    <row r="43" spans="1:18" ht="12.75" customHeight="1">
      <c r="A43" s="1" t="s">
        <v>0</v>
      </c>
      <c r="B43" s="1"/>
      <c r="C43" s="1"/>
      <c r="D43" s="1"/>
      <c r="E43" s="1"/>
      <c r="F43" s="1"/>
      <c r="G43" s="1"/>
      <c r="H43" s="1"/>
      <c r="I43" s="1"/>
      <c r="J43" s="1"/>
      <c r="K43" s="1"/>
      <c r="L43" s="1"/>
      <c r="M43" s="1"/>
      <c r="N43" s="1"/>
      <c r="O43" s="1"/>
      <c r="P43" s="1"/>
      <c r="Q43" s="1"/>
      <c r="R43" s="1"/>
    </row>
    <row r="44" spans="1:18" ht="12.75" customHeight="1">
      <c r="A44" s="1"/>
      <c r="B44" s="1"/>
      <c r="C44" s="1"/>
      <c r="D44" s="1"/>
      <c r="E44" s="1"/>
      <c r="F44" s="1"/>
      <c r="G44" s="1"/>
      <c r="H44" s="1"/>
      <c r="I44" s="1"/>
      <c r="J44" s="1"/>
      <c r="K44" s="1"/>
      <c r="L44" s="1"/>
      <c r="M44" s="1"/>
      <c r="N44" s="1"/>
      <c r="O44" s="1"/>
      <c r="P44" s="1"/>
      <c r="Q44" s="1"/>
      <c r="R44" s="1"/>
    </row>
    <row r="45" spans="1:18" ht="12.75" customHeight="1">
      <c r="A45" s="1"/>
      <c r="B45" s="1"/>
      <c r="C45" s="1"/>
      <c r="D45" s="1"/>
      <c r="E45" s="1"/>
      <c r="F45" s="1"/>
      <c r="G45" s="1"/>
      <c r="H45" s="1"/>
      <c r="I45" s="1"/>
      <c r="J45" s="1"/>
      <c r="K45" s="1"/>
      <c r="L45" s="1"/>
      <c r="M45" s="1"/>
      <c r="N45" s="1"/>
      <c r="O45" s="1"/>
      <c r="P45" s="1"/>
      <c r="Q45" s="1"/>
      <c r="R45" s="1"/>
    </row>
    <row r="46" spans="1:18" ht="12.75" customHeight="1">
      <c r="A46" s="1"/>
      <c r="B46" s="1"/>
      <c r="C46" s="1"/>
      <c r="D46" s="1"/>
      <c r="E46" s="1"/>
      <c r="F46" s="1"/>
      <c r="G46" s="1"/>
      <c r="H46" s="1"/>
      <c r="I46" s="1"/>
      <c r="J46" s="1"/>
      <c r="K46" s="1"/>
      <c r="L46" s="1"/>
      <c r="M46" s="1"/>
      <c r="N46" s="1"/>
      <c r="O46" s="1"/>
      <c r="P46" s="1"/>
      <c r="Q46" s="1"/>
      <c r="R46" s="1"/>
    </row>
    <row r="47" spans="1:18" ht="12.75" customHeight="1">
      <c r="A47" s="1"/>
      <c r="B47" s="1"/>
      <c r="C47" s="1"/>
      <c r="D47" s="1"/>
      <c r="E47" s="1"/>
      <c r="F47" s="1"/>
      <c r="G47" s="1"/>
      <c r="H47" s="1"/>
      <c r="I47" s="1"/>
      <c r="J47" s="1"/>
      <c r="K47" s="1"/>
      <c r="L47" s="1"/>
      <c r="M47" s="1"/>
      <c r="N47" s="1"/>
      <c r="O47" s="1"/>
      <c r="P47" s="1"/>
      <c r="Q47" s="1"/>
      <c r="R47" s="1"/>
    </row>
    <row r="48" spans="1:18" ht="12.75" customHeight="1">
      <c r="A48" s="1"/>
      <c r="B48" s="1"/>
      <c r="C48" s="1"/>
      <c r="D48" s="1"/>
      <c r="E48" s="1"/>
      <c r="F48" s="1"/>
      <c r="G48" s="1"/>
      <c r="H48" s="1"/>
      <c r="I48" s="1"/>
      <c r="J48" s="1"/>
      <c r="K48" s="1"/>
      <c r="L48" s="1"/>
      <c r="M48" s="1"/>
      <c r="N48" s="1"/>
      <c r="O48" s="1"/>
      <c r="P48" s="1"/>
      <c r="Q48" s="1"/>
      <c r="R48" s="1"/>
    </row>
    <row r="49" spans="1:18" ht="12.75" customHeight="1">
      <c r="A49" s="1"/>
      <c r="B49" s="1"/>
      <c r="C49" s="1"/>
      <c r="D49" s="1"/>
      <c r="E49" s="1"/>
      <c r="F49" s="1"/>
      <c r="G49" s="1"/>
      <c r="H49" s="1"/>
      <c r="I49" s="1"/>
      <c r="J49" s="1"/>
      <c r="K49" s="1"/>
      <c r="L49" s="1"/>
      <c r="M49" s="1"/>
      <c r="N49" s="1"/>
      <c r="O49" s="1"/>
      <c r="P49" s="1"/>
      <c r="Q49" s="1"/>
      <c r="R49" s="1"/>
    </row>
    <row r="50" spans="1:18" ht="12.75" customHeight="1">
      <c r="A50" s="1"/>
      <c r="B50" s="1"/>
      <c r="C50" s="1"/>
      <c r="D50" s="1"/>
      <c r="E50" s="1"/>
      <c r="F50" s="1"/>
      <c r="G50" s="1"/>
      <c r="H50" s="1"/>
      <c r="I50" s="1"/>
      <c r="J50" s="1"/>
      <c r="K50" s="1"/>
      <c r="L50" s="1"/>
      <c r="M50" s="1"/>
      <c r="N50" s="1"/>
      <c r="O50" s="1"/>
      <c r="P50" s="1"/>
      <c r="Q50" s="1"/>
      <c r="R50" s="1"/>
    </row>
    <row r="51" spans="1:18" ht="12.75" customHeight="1">
      <c r="A51" s="1"/>
      <c r="B51" s="1"/>
      <c r="C51" s="1"/>
      <c r="D51" s="1"/>
      <c r="E51" s="1"/>
      <c r="F51" s="1"/>
      <c r="G51" s="1"/>
      <c r="H51" s="1"/>
      <c r="I51" s="1"/>
      <c r="J51" s="1"/>
      <c r="K51" s="1"/>
      <c r="L51" s="1"/>
      <c r="M51" s="1"/>
      <c r="N51" s="1"/>
      <c r="O51" s="1"/>
      <c r="P51" s="1"/>
      <c r="Q51" s="1"/>
      <c r="R51" s="1"/>
    </row>
    <row r="52" spans="1:18" ht="12.75" customHeight="1">
      <c r="A52" s="1"/>
      <c r="B52" s="1"/>
      <c r="C52" s="1"/>
      <c r="D52" s="1"/>
      <c r="E52" s="1"/>
      <c r="F52" s="1"/>
      <c r="G52" s="1"/>
      <c r="H52" s="1"/>
      <c r="I52" s="1"/>
      <c r="J52" s="1"/>
      <c r="K52" s="1"/>
      <c r="L52" s="1"/>
      <c r="M52" s="1"/>
      <c r="N52" s="1"/>
      <c r="O52" s="1"/>
      <c r="P52" s="1"/>
      <c r="Q52" s="1"/>
      <c r="R52" s="1"/>
    </row>
    <row r="53" spans="1:18" ht="12.75" customHeight="1">
      <c r="A53" s="1"/>
      <c r="B53" s="1"/>
      <c r="C53" s="1"/>
      <c r="D53" s="1"/>
      <c r="E53" s="1"/>
      <c r="F53" s="1"/>
      <c r="G53" s="1"/>
      <c r="H53" s="1"/>
      <c r="I53" s="1"/>
      <c r="J53" s="1"/>
      <c r="K53" s="1"/>
      <c r="L53" s="1"/>
      <c r="M53" s="1"/>
      <c r="N53" s="1"/>
      <c r="O53" s="1"/>
      <c r="P53" s="1"/>
      <c r="Q53" s="1"/>
      <c r="R53" s="1"/>
    </row>
    <row r="54" spans="1:18" ht="12.75" customHeight="1">
      <c r="A54" s="1"/>
      <c r="B54" s="1"/>
      <c r="C54" s="1"/>
      <c r="D54" s="1"/>
      <c r="E54" s="1"/>
      <c r="F54" s="1"/>
      <c r="G54" s="1"/>
      <c r="H54" s="1"/>
      <c r="I54" s="1"/>
      <c r="J54" s="1"/>
      <c r="K54" s="1"/>
      <c r="L54" s="1"/>
      <c r="M54" s="1"/>
      <c r="N54" s="1"/>
      <c r="O54" s="1"/>
      <c r="P54" s="1"/>
      <c r="Q54" s="1"/>
      <c r="R54" s="1"/>
    </row>
    <row r="55" spans="1:18" ht="12.75" customHeight="1">
      <c r="A55" s="1"/>
      <c r="B55" s="1"/>
      <c r="C55" s="1"/>
      <c r="D55" s="1"/>
      <c r="E55" s="1"/>
      <c r="F55" s="1"/>
      <c r="G55" s="1"/>
      <c r="H55" s="1"/>
      <c r="I55" s="1"/>
      <c r="J55" s="1"/>
      <c r="K55" s="1"/>
      <c r="L55" s="1"/>
      <c r="M55" s="1"/>
      <c r="N55" s="1"/>
      <c r="O55" s="1"/>
      <c r="P55" s="1"/>
      <c r="Q55" s="1"/>
      <c r="R55" s="1"/>
    </row>
    <row r="56" spans="1:18" ht="12.75" customHeight="1">
      <c r="A56" s="1"/>
      <c r="B56" s="1"/>
      <c r="C56" s="1"/>
      <c r="D56" s="1"/>
      <c r="E56" s="1"/>
      <c r="F56" s="1"/>
      <c r="G56" s="1"/>
      <c r="H56" s="1"/>
      <c r="I56" s="1"/>
      <c r="J56" s="1"/>
      <c r="K56" s="1"/>
      <c r="L56" s="1"/>
      <c r="M56" s="1"/>
      <c r="N56" s="1"/>
      <c r="O56" s="1"/>
      <c r="P56" s="1"/>
      <c r="Q56" s="1"/>
      <c r="R56" s="1"/>
    </row>
    <row r="57" spans="1:18" ht="12.75" customHeight="1">
      <c r="A57" s="1"/>
      <c r="B57" s="1"/>
      <c r="C57" s="1"/>
      <c r="D57" s="1"/>
      <c r="E57" s="1"/>
      <c r="F57" s="1"/>
      <c r="G57" s="1"/>
      <c r="H57" s="1"/>
      <c r="I57" s="1"/>
      <c r="J57" s="1"/>
      <c r="K57" s="1"/>
      <c r="L57" s="1"/>
      <c r="M57" s="1"/>
      <c r="N57" s="1"/>
      <c r="O57" s="1"/>
      <c r="P57" s="1"/>
      <c r="Q57" s="1"/>
      <c r="R57" s="1"/>
    </row>
    <row r="58" spans="1:18" ht="12.75" customHeight="1">
      <c r="A58" s="1"/>
      <c r="B58" s="1"/>
      <c r="C58" s="1"/>
      <c r="D58" s="1"/>
      <c r="E58" s="1"/>
      <c r="F58" s="1"/>
      <c r="G58" s="1"/>
      <c r="H58" s="1"/>
      <c r="I58" s="1"/>
      <c r="J58" s="1"/>
      <c r="K58" s="1"/>
      <c r="L58" s="1"/>
      <c r="M58" s="1"/>
      <c r="N58" s="1"/>
      <c r="O58" s="1"/>
      <c r="P58" s="1"/>
      <c r="Q58" s="1"/>
      <c r="R58" s="1"/>
    </row>
    <row r="59" spans="1:18" ht="12.75" customHeight="1">
      <c r="A59" s="1"/>
      <c r="B59" s="1"/>
      <c r="C59" s="1"/>
      <c r="D59" s="1"/>
      <c r="E59" s="1"/>
      <c r="F59" s="1"/>
      <c r="G59" s="1"/>
      <c r="H59" s="1"/>
      <c r="I59" s="1"/>
      <c r="J59" s="1"/>
      <c r="K59" s="1"/>
      <c r="L59" s="1"/>
      <c r="M59" s="1"/>
      <c r="N59" s="1"/>
      <c r="O59" s="1"/>
      <c r="P59" s="1"/>
      <c r="Q59" s="1"/>
      <c r="R59" s="1"/>
    </row>
    <row r="60" spans="1:18" ht="12.75" customHeight="1">
      <c r="A60" s="1"/>
      <c r="B60" s="1"/>
      <c r="C60" s="1"/>
      <c r="D60" s="1"/>
      <c r="E60" s="1"/>
      <c r="F60" s="1"/>
      <c r="G60" s="1"/>
      <c r="H60" s="1"/>
      <c r="I60" s="1"/>
      <c r="J60" s="1"/>
      <c r="K60" s="1"/>
      <c r="L60" s="1"/>
      <c r="M60" s="1"/>
      <c r="N60" s="1"/>
      <c r="O60" s="1"/>
      <c r="P60" s="1"/>
      <c r="Q60" s="1"/>
      <c r="R60" s="1"/>
    </row>
    <row r="61" spans="1:18" ht="12.75" customHeight="1">
      <c r="A61" s="1"/>
      <c r="B61" s="1"/>
      <c r="C61" s="1"/>
      <c r="D61" s="1"/>
      <c r="E61" s="1"/>
      <c r="F61" s="1"/>
      <c r="G61" s="1"/>
      <c r="H61" s="1"/>
      <c r="I61" s="1"/>
      <c r="J61" s="1"/>
      <c r="K61" s="1"/>
      <c r="L61" s="1"/>
      <c r="M61" s="1"/>
      <c r="N61" s="1"/>
      <c r="O61" s="1"/>
      <c r="P61" s="1"/>
      <c r="Q61" s="1"/>
      <c r="R61" s="1"/>
    </row>
    <row r="62" spans="1:18" ht="12.75" customHeight="1">
      <c r="A62" s="1"/>
      <c r="B62" s="1"/>
      <c r="C62" s="1"/>
      <c r="D62" s="1"/>
      <c r="E62" s="1"/>
      <c r="F62" s="1"/>
      <c r="G62" s="1"/>
      <c r="H62" s="1"/>
      <c r="I62" s="1"/>
      <c r="J62" s="1"/>
      <c r="K62" s="1"/>
      <c r="L62" s="1"/>
      <c r="M62" s="1"/>
      <c r="N62" s="1"/>
      <c r="O62" s="1"/>
      <c r="P62" s="1"/>
      <c r="Q62" s="1"/>
      <c r="R62" s="1"/>
    </row>
    <row r="63" spans="1:18" ht="12.75" customHeight="1">
      <c r="A63" s="1"/>
      <c r="B63" s="1"/>
      <c r="C63" s="1"/>
      <c r="D63" s="1"/>
      <c r="E63" s="1"/>
      <c r="F63" s="1"/>
      <c r="G63" s="1"/>
      <c r="H63" s="1"/>
      <c r="I63" s="1"/>
      <c r="J63" s="1"/>
      <c r="K63" s="1"/>
      <c r="L63" s="1"/>
      <c r="M63" s="1"/>
      <c r="N63" s="1"/>
      <c r="O63" s="1"/>
      <c r="P63" s="1"/>
      <c r="Q63" s="1"/>
      <c r="R63" s="1"/>
    </row>
    <row r="64" spans="1:18" ht="12.75" customHeight="1">
      <c r="A64" s="1"/>
      <c r="B64" s="1"/>
      <c r="C64" s="1"/>
      <c r="D64" s="1"/>
      <c r="E64" s="1"/>
      <c r="F64" s="1"/>
      <c r="G64" s="1"/>
      <c r="H64" s="1"/>
      <c r="I64" s="1"/>
      <c r="J64" s="1"/>
      <c r="K64" s="1"/>
      <c r="L64" s="1"/>
      <c r="M64" s="1"/>
      <c r="N64" s="1"/>
      <c r="O64" s="1"/>
      <c r="P64" s="1"/>
      <c r="Q64" s="1"/>
      <c r="R64" s="1"/>
    </row>
    <row r="65" spans="1:18" ht="12.75" customHeight="1">
      <c r="A65" s="1"/>
      <c r="B65" s="1"/>
      <c r="C65" s="1"/>
      <c r="D65" s="1"/>
      <c r="E65" s="1"/>
      <c r="F65" s="1"/>
      <c r="G65" s="1"/>
      <c r="H65" s="1"/>
      <c r="I65" s="1"/>
      <c r="J65" s="1"/>
      <c r="K65" s="1"/>
      <c r="L65" s="1"/>
      <c r="M65" s="1"/>
      <c r="N65" s="1"/>
      <c r="O65" s="1"/>
      <c r="P65" s="1"/>
      <c r="Q65" s="1"/>
      <c r="R65" s="1"/>
    </row>
    <row r="66" spans="1:18" ht="12.75" customHeight="1">
      <c r="A66" s="1"/>
      <c r="B66" s="1"/>
      <c r="C66" s="1"/>
      <c r="D66" s="1"/>
      <c r="E66" s="1"/>
      <c r="F66" s="1"/>
      <c r="G66" s="1"/>
      <c r="H66" s="1"/>
      <c r="I66" s="1"/>
      <c r="J66" s="1"/>
      <c r="K66" s="1"/>
      <c r="L66" s="1"/>
      <c r="M66" s="1"/>
      <c r="N66" s="1"/>
      <c r="O66" s="1"/>
      <c r="P66" s="1"/>
      <c r="Q66" s="1"/>
      <c r="R66" s="1"/>
    </row>
    <row r="67" spans="1:18" ht="12.75" customHeight="1">
      <c r="A67" s="1"/>
      <c r="B67" s="1"/>
      <c r="C67" s="1"/>
      <c r="D67" s="1"/>
      <c r="E67" s="1"/>
      <c r="F67" s="1"/>
      <c r="G67" s="1"/>
      <c r="H67" s="1"/>
      <c r="I67" s="1"/>
      <c r="J67" s="1"/>
      <c r="K67" s="1"/>
      <c r="L67" s="1"/>
      <c r="M67" s="1"/>
      <c r="N67" s="1"/>
      <c r="O67" s="1"/>
      <c r="P67" s="1"/>
      <c r="Q67" s="1"/>
      <c r="R67" s="1"/>
    </row>
    <row r="68" spans="1:18" ht="12.75" customHeight="1">
      <c r="A68" s="1"/>
      <c r="B68" s="1"/>
      <c r="C68" s="1"/>
      <c r="D68" s="1"/>
      <c r="E68" s="1"/>
      <c r="F68" s="1"/>
      <c r="G68" s="1"/>
      <c r="H68" s="1"/>
      <c r="I68" s="1"/>
      <c r="J68" s="1"/>
      <c r="K68" s="1"/>
      <c r="L68" s="1"/>
      <c r="M68" s="1"/>
      <c r="N68" s="1"/>
      <c r="O68" s="1"/>
      <c r="P68" s="1"/>
      <c r="Q68" s="1"/>
      <c r="R68" s="1"/>
    </row>
    <row r="69" spans="1:18" ht="12.75" customHeight="1">
      <c r="A69" s="1"/>
      <c r="B69" s="1"/>
      <c r="C69" s="1"/>
      <c r="D69" s="1"/>
      <c r="E69" s="1"/>
      <c r="F69" s="1"/>
      <c r="G69" s="1"/>
      <c r="H69" s="1"/>
      <c r="I69" s="1"/>
      <c r="J69" s="1"/>
      <c r="K69" s="1"/>
      <c r="L69" s="1"/>
      <c r="M69" s="1"/>
      <c r="N69" s="1"/>
      <c r="O69" s="1"/>
      <c r="P69" s="1"/>
      <c r="Q69" s="1"/>
      <c r="R69" s="1"/>
    </row>
    <row r="70" spans="1:18" ht="12.75" customHeight="1">
      <c r="A70" s="1"/>
      <c r="B70" s="1"/>
      <c r="C70" s="1"/>
      <c r="D70" s="1"/>
      <c r="E70" s="1"/>
      <c r="F70" s="1"/>
      <c r="G70" s="1"/>
      <c r="H70" s="1"/>
      <c r="I70" s="1"/>
      <c r="J70" s="1"/>
      <c r="K70" s="1"/>
      <c r="L70" s="1"/>
      <c r="M70" s="1"/>
      <c r="N70" s="1"/>
      <c r="O70" s="1"/>
      <c r="P70" s="1"/>
      <c r="Q70" s="1"/>
      <c r="R70" s="1"/>
    </row>
    <row r="71" spans="1:18" ht="12.75" customHeight="1">
      <c r="A71" s="1"/>
      <c r="B71" s="1"/>
      <c r="C71" s="1"/>
      <c r="D71" s="1"/>
      <c r="E71" s="1"/>
      <c r="F71" s="1"/>
      <c r="G71" s="1"/>
      <c r="H71" s="1"/>
      <c r="I71" s="1"/>
      <c r="J71" s="1"/>
      <c r="K71" s="1"/>
      <c r="L71" s="1"/>
      <c r="M71" s="1"/>
      <c r="N71" s="1"/>
      <c r="O71" s="1"/>
      <c r="P71" s="1"/>
      <c r="Q71" s="1"/>
      <c r="R71" s="1"/>
    </row>
    <row r="72" spans="1:18" ht="12.75" customHeight="1">
      <c r="A72" s="1"/>
      <c r="B72" s="1"/>
      <c r="C72" s="1"/>
      <c r="D72" s="1"/>
      <c r="E72" s="1"/>
      <c r="F72" s="1"/>
      <c r="G72" s="1"/>
      <c r="H72" s="1"/>
      <c r="I72" s="1"/>
      <c r="J72" s="1"/>
      <c r="K72" s="1"/>
      <c r="L72" s="1"/>
      <c r="M72" s="1"/>
      <c r="N72" s="1"/>
      <c r="O72" s="1"/>
      <c r="P72" s="1"/>
      <c r="Q72" s="1"/>
      <c r="R72" s="1"/>
    </row>
    <row r="73" spans="1:18" ht="12.75" customHeight="1">
      <c r="A73" s="1"/>
      <c r="B73" s="1"/>
      <c r="C73" s="1"/>
      <c r="D73" s="1"/>
      <c r="E73" s="1"/>
      <c r="F73" s="1"/>
      <c r="G73" s="1"/>
      <c r="H73" s="1"/>
      <c r="I73" s="1"/>
      <c r="J73" s="1"/>
      <c r="K73" s="1"/>
      <c r="L73" s="1"/>
      <c r="M73" s="1"/>
      <c r="N73" s="1"/>
      <c r="O73" s="1"/>
      <c r="P73" s="1"/>
      <c r="Q73" s="1"/>
      <c r="R73" s="1"/>
    </row>
    <row r="74" spans="1:18" ht="12.75" customHeight="1">
      <c r="A74" s="1"/>
      <c r="B74" s="1"/>
      <c r="C74" s="1"/>
      <c r="D74" s="1"/>
      <c r="E74" s="1"/>
      <c r="F74" s="1"/>
      <c r="G74" s="1"/>
      <c r="H74" s="1"/>
      <c r="I74" s="1"/>
      <c r="J74" s="1"/>
      <c r="K74" s="1"/>
      <c r="L74" s="1"/>
      <c r="M74" s="1"/>
      <c r="N74" s="1"/>
      <c r="O74" s="1"/>
      <c r="P74" s="1"/>
      <c r="Q74" s="1"/>
      <c r="R74" s="1"/>
    </row>
    <row r="75" spans="1:18" ht="12.75" customHeight="1">
      <c r="A75" s="1"/>
      <c r="B75" s="1"/>
      <c r="C75" s="1"/>
      <c r="D75" s="1"/>
      <c r="E75" s="1"/>
      <c r="F75" s="1"/>
      <c r="G75" s="1"/>
      <c r="H75" s="1"/>
      <c r="I75" s="1"/>
      <c r="J75" s="1"/>
      <c r="K75" s="1"/>
      <c r="L75" s="1"/>
      <c r="M75" s="1"/>
      <c r="N75" s="1"/>
      <c r="O75" s="1"/>
      <c r="P75" s="1"/>
      <c r="Q75" s="1"/>
      <c r="R75" s="1"/>
    </row>
    <row r="76" spans="1:18" ht="12.75" customHeight="1">
      <c r="A76" s="1"/>
      <c r="B76" s="1"/>
      <c r="C76" s="1"/>
      <c r="D76" s="1"/>
      <c r="E76" s="1"/>
      <c r="F76" s="1"/>
      <c r="G76" s="1"/>
      <c r="H76" s="1"/>
      <c r="I76" s="1"/>
      <c r="J76" s="1"/>
      <c r="K76" s="1"/>
      <c r="L76" s="1"/>
      <c r="M76" s="1"/>
      <c r="N76" s="1"/>
      <c r="O76" s="1"/>
      <c r="P76" s="1"/>
      <c r="Q76" s="1"/>
      <c r="R76" s="1"/>
    </row>
    <row r="77" spans="1:18" ht="12.75" customHeight="1">
      <c r="A77" s="1"/>
      <c r="B77" s="1"/>
      <c r="C77" s="1"/>
      <c r="D77" s="1"/>
      <c r="E77" s="1"/>
      <c r="F77" s="1"/>
      <c r="G77" s="1"/>
      <c r="H77" s="1"/>
      <c r="I77" s="1"/>
      <c r="J77" s="1"/>
      <c r="K77" s="1"/>
      <c r="L77" s="1"/>
      <c r="M77" s="1"/>
      <c r="N77" s="1"/>
      <c r="O77" s="1"/>
      <c r="P77" s="1"/>
      <c r="Q77" s="1"/>
      <c r="R77" s="1"/>
    </row>
    <row r="78" spans="1:18" ht="12.75" customHeight="1">
      <c r="A78" s="1"/>
      <c r="B78" s="1"/>
      <c r="C78" s="1"/>
      <c r="D78" s="1"/>
      <c r="E78" s="1"/>
      <c r="F78" s="1"/>
      <c r="G78" s="1"/>
      <c r="H78" s="1"/>
      <c r="I78" s="1"/>
      <c r="J78" s="1"/>
      <c r="K78" s="1"/>
      <c r="L78" s="1"/>
      <c r="M78" s="1"/>
      <c r="N78" s="1"/>
      <c r="O78" s="1"/>
      <c r="P78" s="1"/>
      <c r="Q78" s="1"/>
      <c r="R78" s="1"/>
    </row>
    <row r="79" spans="1:18" ht="12.75" customHeight="1">
      <c r="A79" s="1"/>
      <c r="B79" s="1"/>
      <c r="C79" s="1"/>
      <c r="D79" s="1"/>
      <c r="E79" s="1"/>
      <c r="F79" s="1"/>
      <c r="G79" s="1"/>
      <c r="H79" s="1"/>
      <c r="I79" s="1"/>
      <c r="J79" s="1"/>
      <c r="K79" s="1"/>
      <c r="L79" s="1"/>
      <c r="M79" s="1"/>
      <c r="N79" s="1"/>
      <c r="O79" s="1"/>
      <c r="P79" s="1"/>
      <c r="Q79" s="1"/>
      <c r="R79" s="1"/>
    </row>
    <row r="80" spans="1:18" ht="12.75" customHeight="1">
      <c r="A80" s="1"/>
      <c r="B80" s="1"/>
      <c r="C80" s="1"/>
      <c r="D80" s="1"/>
      <c r="E80" s="1"/>
      <c r="F80" s="1"/>
      <c r="G80" s="1"/>
      <c r="H80" s="1"/>
      <c r="I80" s="1"/>
      <c r="J80" s="1"/>
      <c r="K80" s="1"/>
      <c r="L80" s="1"/>
      <c r="M80" s="1"/>
      <c r="N80" s="1"/>
      <c r="O80" s="1"/>
      <c r="P80" s="1"/>
      <c r="Q80" s="1"/>
      <c r="R80" s="1"/>
    </row>
    <row r="81" spans="1:18" ht="12.75" customHeight="1">
      <c r="A81" s="1"/>
      <c r="B81" s="1"/>
      <c r="C81" s="1"/>
      <c r="D81" s="1"/>
      <c r="E81" s="1"/>
      <c r="F81" s="1"/>
      <c r="G81" s="1"/>
      <c r="H81" s="1"/>
      <c r="I81" s="1"/>
      <c r="J81" s="1"/>
      <c r="K81" s="1"/>
      <c r="L81" s="1"/>
      <c r="M81" s="1"/>
      <c r="N81" s="1"/>
      <c r="O81" s="1"/>
      <c r="P81" s="1"/>
      <c r="Q81" s="1"/>
      <c r="R81" s="1"/>
    </row>
    <row r="82" spans="1:18" ht="12.75" customHeight="1">
      <c r="A82" s="1"/>
      <c r="B82" s="1"/>
      <c r="C82" s="1"/>
      <c r="D82" s="1"/>
      <c r="E82" s="1"/>
      <c r="F82" s="1"/>
      <c r="G82" s="1"/>
      <c r="H82" s="1"/>
      <c r="I82" s="1"/>
      <c r="J82" s="1"/>
      <c r="K82" s="1"/>
      <c r="L82" s="1"/>
      <c r="M82" s="1"/>
      <c r="N82" s="1"/>
      <c r="O82" s="1"/>
      <c r="P82" s="1"/>
      <c r="Q82" s="1"/>
      <c r="R82" s="1"/>
    </row>
    <row r="83" spans="1:18" ht="12.75" customHeight="1">
      <c r="A83" s="1"/>
      <c r="B83" s="1"/>
      <c r="C83" s="1"/>
      <c r="D83" s="1"/>
      <c r="E83" s="1"/>
      <c r="F83" s="1"/>
      <c r="G83" s="1"/>
      <c r="H83" s="1"/>
      <c r="I83" s="1"/>
      <c r="J83" s="1"/>
      <c r="K83" s="1"/>
      <c r="L83" s="1"/>
      <c r="M83" s="1"/>
      <c r="N83" s="1"/>
      <c r="O83" s="1"/>
      <c r="P83" s="1"/>
      <c r="Q83" s="1"/>
      <c r="R83" s="1"/>
    </row>
    <row r="84" spans="1:18" ht="12.75" customHeight="1">
      <c r="A84" s="1"/>
      <c r="B84" s="1"/>
      <c r="C84" s="1"/>
      <c r="D84" s="1"/>
      <c r="E84" s="1"/>
      <c r="F84" s="1"/>
      <c r="G84" s="1"/>
      <c r="H84" s="1"/>
      <c r="I84" s="1"/>
      <c r="J84" s="1"/>
      <c r="K84" s="1"/>
      <c r="L84" s="1"/>
      <c r="M84" s="1"/>
      <c r="N84" s="1"/>
      <c r="O84" s="1"/>
      <c r="P84" s="1"/>
      <c r="Q84" s="1"/>
      <c r="R84" s="1"/>
    </row>
    <row r="85" spans="1:18" ht="12.75" customHeight="1">
      <c r="A85" s="1"/>
      <c r="B85" s="1"/>
      <c r="C85" s="1"/>
      <c r="D85" s="1"/>
      <c r="E85" s="1"/>
      <c r="F85" s="1"/>
      <c r="G85" s="1"/>
      <c r="H85" s="1"/>
      <c r="I85" s="1"/>
      <c r="J85" s="1"/>
      <c r="K85" s="1"/>
      <c r="L85" s="1"/>
      <c r="M85" s="1"/>
      <c r="N85" s="1"/>
      <c r="O85" s="1"/>
      <c r="P85" s="1"/>
      <c r="Q85" s="1"/>
      <c r="R85" s="1"/>
    </row>
    <row r="86" spans="1:18" ht="12.75" customHeight="1">
      <c r="A86" s="1"/>
      <c r="B86" s="1"/>
      <c r="C86" s="1"/>
      <c r="D86" s="1"/>
      <c r="E86" s="1"/>
      <c r="F86" s="1"/>
      <c r="G86" s="1"/>
      <c r="H86" s="1"/>
      <c r="I86" s="1"/>
      <c r="J86" s="1"/>
      <c r="K86" s="1"/>
      <c r="L86" s="1"/>
      <c r="M86" s="1"/>
      <c r="N86" s="1"/>
      <c r="O86" s="1"/>
      <c r="P86" s="1"/>
      <c r="Q86" s="1"/>
      <c r="R86" s="1"/>
    </row>
    <row r="87" spans="1:18" ht="12.75" customHeight="1">
      <c r="A87" s="1"/>
      <c r="B87" s="1"/>
      <c r="C87" s="1"/>
      <c r="D87" s="1"/>
      <c r="E87" s="1"/>
      <c r="F87" s="1"/>
      <c r="G87" s="1"/>
      <c r="H87" s="1"/>
      <c r="I87" s="1"/>
      <c r="J87" s="1"/>
      <c r="K87" s="1"/>
      <c r="L87" s="1"/>
      <c r="M87" s="1"/>
      <c r="N87" s="1"/>
      <c r="O87" s="1"/>
      <c r="P87" s="1"/>
      <c r="Q87" s="1"/>
      <c r="R87" s="1"/>
    </row>
    <row r="88" spans="1:18" ht="12.75" customHeight="1">
      <c r="A88" s="1"/>
      <c r="B88" s="1"/>
      <c r="C88" s="1"/>
      <c r="D88" s="1"/>
      <c r="E88" s="1"/>
      <c r="F88" s="1"/>
      <c r="G88" s="1"/>
      <c r="H88" s="1"/>
      <c r="I88" s="1"/>
      <c r="J88" s="1"/>
      <c r="K88" s="1"/>
      <c r="L88" s="1"/>
      <c r="M88" s="1"/>
      <c r="N88" s="1"/>
      <c r="O88" s="1"/>
      <c r="P88" s="1"/>
      <c r="Q88" s="1"/>
      <c r="R88" s="1"/>
    </row>
    <row r="89" spans="1:18" ht="12.75" customHeight="1">
      <c r="A89" s="1"/>
      <c r="B89" s="1"/>
      <c r="C89" s="1"/>
      <c r="D89" s="1"/>
      <c r="E89" s="1"/>
      <c r="F89" s="1"/>
      <c r="G89" s="1"/>
      <c r="H89" s="1"/>
      <c r="I89" s="1"/>
      <c r="J89" s="1"/>
      <c r="K89" s="1"/>
      <c r="L89" s="1"/>
      <c r="M89" s="1"/>
      <c r="N89" s="1"/>
      <c r="O89" s="1"/>
      <c r="P89" s="1"/>
      <c r="Q89" s="1"/>
      <c r="R89" s="1"/>
    </row>
    <row r="90" spans="1:18" ht="12.75" customHeight="1">
      <c r="A90" s="1"/>
      <c r="B90" s="1"/>
      <c r="C90" s="1"/>
      <c r="D90" s="1"/>
      <c r="E90" s="1"/>
      <c r="F90" s="1"/>
      <c r="G90" s="1"/>
      <c r="H90" s="1"/>
      <c r="I90" s="1"/>
      <c r="J90" s="1"/>
      <c r="K90" s="1"/>
      <c r="L90" s="1"/>
      <c r="M90" s="1"/>
      <c r="N90" s="1"/>
      <c r="O90" s="1"/>
      <c r="P90" s="1"/>
      <c r="Q90" s="1"/>
      <c r="R90" s="1"/>
    </row>
    <row r="91" spans="1:18" ht="12.75" customHeight="1">
      <c r="A91" s="1"/>
      <c r="B91" s="1"/>
      <c r="C91" s="1"/>
      <c r="D91" s="1"/>
      <c r="E91" s="1"/>
      <c r="F91" s="1"/>
      <c r="G91" s="1"/>
      <c r="H91" s="1"/>
      <c r="I91" s="1"/>
      <c r="J91" s="1"/>
      <c r="K91" s="1"/>
      <c r="L91" s="1"/>
      <c r="M91" s="1"/>
      <c r="N91" s="1"/>
      <c r="O91" s="1"/>
      <c r="P91" s="1"/>
      <c r="Q91" s="1"/>
      <c r="R91" s="1"/>
    </row>
    <row r="92" spans="1:18" ht="12.75" customHeight="1">
      <c r="A92" s="1"/>
      <c r="B92" s="1"/>
      <c r="C92" s="1"/>
      <c r="D92" s="1"/>
      <c r="E92" s="1"/>
      <c r="F92" s="1"/>
      <c r="G92" s="1"/>
      <c r="H92" s="1"/>
      <c r="I92" s="1"/>
      <c r="J92" s="1"/>
      <c r="K92" s="1"/>
      <c r="L92" s="1"/>
      <c r="M92" s="1"/>
      <c r="N92" s="1"/>
      <c r="O92" s="1"/>
      <c r="P92" s="1"/>
      <c r="Q92" s="1"/>
      <c r="R92" s="1"/>
    </row>
    <row r="93" spans="1:18" ht="12.75" customHeight="1">
      <c r="A93" s="1"/>
      <c r="B93" s="1"/>
      <c r="C93" s="1"/>
      <c r="D93" s="1"/>
      <c r="E93" s="1"/>
      <c r="F93" s="1"/>
      <c r="G93" s="1"/>
      <c r="H93" s="1"/>
      <c r="I93" s="1"/>
      <c r="J93" s="1"/>
      <c r="K93" s="1"/>
      <c r="L93" s="1"/>
      <c r="M93" s="1"/>
      <c r="N93" s="1"/>
      <c r="O93" s="1"/>
      <c r="P93" s="1"/>
      <c r="Q93" s="1"/>
      <c r="R93" s="1"/>
    </row>
    <row r="94" spans="1:18" ht="12.75" customHeight="1">
      <c r="A94" s="1"/>
      <c r="B94" s="1"/>
      <c r="C94" s="1"/>
      <c r="D94" s="1"/>
      <c r="E94" s="1"/>
      <c r="F94" s="1"/>
      <c r="G94" s="1"/>
      <c r="H94" s="1"/>
      <c r="I94" s="1"/>
      <c r="J94" s="1"/>
      <c r="K94" s="1"/>
      <c r="L94" s="1"/>
      <c r="M94" s="1"/>
      <c r="N94" s="1"/>
      <c r="O94" s="1"/>
      <c r="P94" s="1"/>
      <c r="Q94" s="1"/>
      <c r="R94" s="1"/>
    </row>
    <row r="95" spans="1:18" ht="12.75" customHeight="1">
      <c r="A95" s="1"/>
      <c r="B95" s="1"/>
      <c r="C95" s="1"/>
      <c r="D95" s="1"/>
      <c r="E95" s="1"/>
      <c r="F95" s="1"/>
      <c r="G95" s="1"/>
      <c r="H95" s="1"/>
      <c r="I95" s="1"/>
      <c r="J95" s="1"/>
      <c r="K95" s="1"/>
      <c r="L95" s="1"/>
      <c r="M95" s="1"/>
      <c r="N95" s="1"/>
      <c r="O95" s="1"/>
      <c r="P95" s="1"/>
      <c r="Q95" s="1"/>
      <c r="R95" s="1"/>
    </row>
    <row r="96" spans="1:18" ht="12.75" customHeight="1">
      <c r="A96" s="1"/>
      <c r="B96" s="1"/>
      <c r="C96" s="1"/>
      <c r="D96" s="1"/>
      <c r="E96" s="1"/>
      <c r="F96" s="1"/>
      <c r="G96" s="1"/>
      <c r="H96" s="1"/>
      <c r="I96" s="1"/>
      <c r="J96" s="1"/>
      <c r="K96" s="1"/>
      <c r="L96" s="1"/>
      <c r="M96" s="1"/>
      <c r="N96" s="1"/>
      <c r="O96" s="1"/>
      <c r="P96" s="1"/>
      <c r="Q96" s="1"/>
      <c r="R96" s="1"/>
    </row>
    <row r="97" spans="1:18" ht="12.75" customHeight="1">
      <c r="A97" s="1"/>
      <c r="B97" s="1"/>
      <c r="C97" s="1"/>
      <c r="D97" s="1"/>
      <c r="E97" s="1"/>
      <c r="F97" s="1"/>
      <c r="G97" s="1"/>
      <c r="H97" s="1"/>
      <c r="I97" s="1"/>
      <c r="J97" s="1"/>
      <c r="K97" s="1"/>
      <c r="L97" s="1"/>
      <c r="M97" s="1"/>
      <c r="N97" s="1"/>
      <c r="O97" s="1"/>
      <c r="P97" s="1"/>
      <c r="Q97" s="1"/>
      <c r="R97" s="1"/>
    </row>
    <row r="98" spans="1:18" ht="12.75" customHeight="1">
      <c r="A98" s="1"/>
      <c r="B98" s="1"/>
      <c r="C98" s="1"/>
      <c r="D98" s="1"/>
      <c r="E98" s="1"/>
      <c r="F98" s="1"/>
      <c r="G98" s="1"/>
      <c r="H98" s="1"/>
      <c r="I98" s="1"/>
      <c r="J98" s="1"/>
      <c r="K98" s="1"/>
      <c r="L98" s="1"/>
      <c r="M98" s="1"/>
      <c r="N98" s="1"/>
      <c r="O98" s="1"/>
      <c r="P98" s="1"/>
      <c r="Q98" s="1"/>
      <c r="R98" s="1"/>
    </row>
    <row r="99" spans="1:18" ht="12.75" customHeight="1">
      <c r="A99" s="1"/>
      <c r="B99" s="1"/>
      <c r="C99" s="1"/>
      <c r="D99" s="1"/>
      <c r="E99" s="1"/>
      <c r="F99" s="1"/>
      <c r="G99" s="1"/>
      <c r="H99" s="1"/>
      <c r="I99" s="1"/>
      <c r="J99" s="1"/>
      <c r="K99" s="1"/>
      <c r="L99" s="1"/>
      <c r="M99" s="1"/>
      <c r="N99" s="1"/>
      <c r="O99" s="1"/>
      <c r="P99" s="1"/>
      <c r="Q99" s="1"/>
      <c r="R99" s="1"/>
    </row>
    <row r="100" spans="1:18" ht="12.75" customHeight="1">
      <c r="A100" s="1"/>
      <c r="B100" s="1"/>
      <c r="C100" s="1"/>
      <c r="D100" s="1"/>
      <c r="E100" s="1"/>
      <c r="F100" s="1"/>
      <c r="G100" s="1"/>
      <c r="H100" s="1"/>
      <c r="I100" s="1"/>
      <c r="J100" s="1"/>
      <c r="K100" s="1"/>
      <c r="L100" s="1"/>
      <c r="M100" s="1"/>
      <c r="N100" s="1"/>
      <c r="O100" s="1"/>
      <c r="P100" s="1"/>
      <c r="Q100" s="1"/>
      <c r="R100" s="1"/>
    </row>
    <row r="101" spans="1:18" ht="15.75" customHeight="1"/>
    <row r="102" spans="1:18" ht="15.75" customHeight="1"/>
    <row r="103" spans="1:18" ht="15.75" customHeight="1"/>
    <row r="104" spans="1:18" ht="15.75" customHeight="1"/>
    <row r="105" spans="1:18" ht="15.75" customHeight="1"/>
    <row r="106" spans="1:18" ht="15.75" customHeight="1"/>
    <row r="107" spans="1:18" ht="15.75" customHeight="1"/>
    <row r="108" spans="1:18" ht="15.75" customHeight="1"/>
    <row r="109" spans="1:18" ht="15.75" customHeight="1"/>
    <row r="110" spans="1:18" ht="15.75" customHeight="1"/>
    <row r="111" spans="1:18" ht="15.75" customHeight="1"/>
    <row r="112" spans="1:18"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C6:P6"/>
  </mergeCells>
  <printOptions horizontalCentered="1"/>
  <pageMargins left="0.31496062992125984" right="0.31496062992125984" top="0.35433070866141736" bottom="0.35433070866141736" header="0" footer="0"/>
  <pageSetup paperSize="9"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00"/>
  <sheetViews>
    <sheetView showGridLines="0" tabSelected="1" zoomScale="80" zoomScaleNormal="80" workbookViewId="0"/>
  </sheetViews>
  <sheetFormatPr defaultColWidth="12.625" defaultRowHeight="15" customHeight="1" outlineLevelRow="1" outlineLevelCol="1"/>
  <cols>
    <col min="1" max="1" width="9.375" customWidth="1"/>
    <col min="2" max="2" width="2.25" customWidth="1"/>
    <col min="3" max="4" width="3.875" customWidth="1"/>
    <col min="5" max="5" width="2.25" customWidth="1"/>
    <col min="6" max="7" width="3.875" customWidth="1"/>
    <col min="8" max="8" width="2.25" customWidth="1"/>
    <col min="9" max="9" width="13" customWidth="1"/>
    <col min="10" max="10" width="7.125" customWidth="1"/>
    <col min="11" max="11" width="2.25" customWidth="1"/>
    <col min="12" max="13" width="3.875" customWidth="1"/>
    <col min="14" max="14" width="2.25" customWidth="1"/>
    <col min="15" max="16" width="3.875" customWidth="1"/>
    <col min="17" max="17" width="2.25" customWidth="1"/>
    <col min="18" max="18" width="9.75" customWidth="1"/>
    <col min="19" max="19" width="9.625" customWidth="1"/>
    <col min="20" max="20" width="2.25" customWidth="1"/>
    <col min="21" max="22" width="3.875" customWidth="1"/>
    <col min="23" max="23" width="2.25" customWidth="1"/>
    <col min="24" max="25" width="3.875" customWidth="1"/>
    <col min="26" max="26" width="2.25" customWidth="1"/>
    <col min="27" max="27" width="9.75" customWidth="1"/>
    <col min="28" max="28" width="9.5" customWidth="1"/>
    <col min="29" max="29" width="2.25" customWidth="1"/>
    <col min="30" max="31" width="3.875" customWidth="1"/>
    <col min="32" max="32" width="2.25" customWidth="1"/>
    <col min="33" max="34" width="3.875" customWidth="1"/>
    <col min="35" max="35" width="2.25" customWidth="1"/>
    <col min="36" max="36" width="10.125" customWidth="1"/>
    <col min="37" max="37" width="9.875" customWidth="1"/>
    <col min="38" max="38" width="2.25" customWidth="1"/>
    <col min="39" max="40" width="3.875" customWidth="1"/>
    <col min="41" max="41" width="2.25" customWidth="1"/>
    <col min="42" max="43" width="3.875" customWidth="1"/>
    <col min="44" max="44" width="2.25" customWidth="1"/>
    <col min="45" max="45" width="9.25" customWidth="1"/>
    <col min="46" max="46" width="10.875" customWidth="1"/>
    <col min="47" max="47" width="2.25" customWidth="1"/>
    <col min="48" max="49" width="3.875" customWidth="1"/>
    <col min="50" max="50" width="2.25" customWidth="1"/>
    <col min="51" max="52" width="3.875" customWidth="1"/>
    <col min="53" max="53" width="2.25" customWidth="1"/>
    <col min="54" max="54" width="11.25" customWidth="1"/>
    <col min="55" max="120" width="4.75" hidden="1" customWidth="1" outlineLevel="1"/>
    <col min="121" max="121" width="12.625" collapsed="1"/>
  </cols>
  <sheetData>
    <row r="1" spans="1:120" ht="14.25" customHeight="1">
      <c r="A1" s="21"/>
      <c r="B1" s="22"/>
      <c r="C1" s="22"/>
      <c r="D1" s="22"/>
      <c r="E1" s="22"/>
      <c r="F1" s="22"/>
      <c r="G1" s="22"/>
      <c r="H1" s="22"/>
      <c r="I1" s="22"/>
      <c r="J1" s="96" t="s">
        <v>17</v>
      </c>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23"/>
      <c r="AU1" s="97"/>
      <c r="AV1" s="98"/>
      <c r="AW1" s="98"/>
      <c r="AX1" s="23"/>
      <c r="AY1" s="97"/>
      <c r="AZ1" s="98"/>
      <c r="BA1" s="98"/>
      <c r="BB1" s="22"/>
      <c r="BC1" s="24"/>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c r="CS1" s="25"/>
      <c r="CT1" s="25"/>
      <c r="CU1" s="25"/>
      <c r="CV1" s="25"/>
      <c r="CW1" s="25"/>
      <c r="CX1" s="25"/>
      <c r="CY1" s="25"/>
      <c r="CZ1" s="25"/>
      <c r="DA1" s="25"/>
      <c r="DB1" s="25"/>
      <c r="DC1" s="25"/>
      <c r="DD1" s="25"/>
      <c r="DE1" s="25"/>
      <c r="DF1" s="25"/>
      <c r="DG1" s="25"/>
      <c r="DH1" s="25"/>
      <c r="DI1" s="25"/>
      <c r="DJ1" s="25"/>
      <c r="DK1" s="25"/>
      <c r="DL1" s="25"/>
      <c r="DM1" s="25"/>
      <c r="DN1" s="25"/>
      <c r="DO1" s="25"/>
      <c r="DP1" s="25"/>
    </row>
    <row r="2" spans="1:120" ht="14.25" customHeight="1">
      <c r="A2" s="26"/>
      <c r="B2" s="27"/>
      <c r="C2" s="27"/>
      <c r="D2" s="27"/>
      <c r="E2" s="27"/>
      <c r="F2" s="27"/>
      <c r="G2" s="27"/>
      <c r="H2" s="27"/>
      <c r="I2" s="27"/>
      <c r="J2" s="99" t="s">
        <v>18</v>
      </c>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28"/>
      <c r="AU2" s="100" t="s">
        <v>19</v>
      </c>
      <c r="AV2" s="95"/>
      <c r="AW2" s="95"/>
      <c r="AX2" s="28"/>
      <c r="AY2" s="100" t="s">
        <v>20</v>
      </c>
      <c r="AZ2" s="95"/>
      <c r="BA2" s="95"/>
      <c r="BB2" s="30"/>
      <c r="BC2" s="24"/>
      <c r="BD2" s="94" t="str">
        <f>"Resumo "&amp;E5</f>
        <v>Resumo 1ª RODADA</v>
      </c>
      <c r="BE2" s="95"/>
      <c r="BF2" s="95"/>
      <c r="BG2" s="95"/>
      <c r="BH2" s="95"/>
      <c r="BI2" s="95"/>
      <c r="BJ2" s="95"/>
      <c r="BK2" s="95"/>
      <c r="BL2" s="95"/>
      <c r="BM2" s="95"/>
      <c r="BN2" s="25"/>
      <c r="BO2" s="94" t="str">
        <f>"Resumo "&amp;N5</f>
        <v>Resumo 2ª RODADA</v>
      </c>
      <c r="BP2" s="95"/>
      <c r="BQ2" s="95"/>
      <c r="BR2" s="95"/>
      <c r="BS2" s="95"/>
      <c r="BT2" s="95"/>
      <c r="BU2" s="95"/>
      <c r="BV2" s="95"/>
      <c r="BW2" s="95"/>
      <c r="BX2" s="95"/>
      <c r="BY2" s="25"/>
      <c r="BZ2" s="94" t="str">
        <f>"Resumo "&amp;W5</f>
        <v>Resumo 3ª RODADA</v>
      </c>
      <c r="CA2" s="95"/>
      <c r="CB2" s="95"/>
      <c r="CC2" s="95"/>
      <c r="CD2" s="95"/>
      <c r="CE2" s="95"/>
      <c r="CF2" s="95"/>
      <c r="CG2" s="95"/>
      <c r="CH2" s="95"/>
      <c r="CI2" s="95"/>
      <c r="CJ2" s="25"/>
      <c r="CK2" s="94" t="str">
        <f>"Resumo "&amp;AF5</f>
        <v>Resumo 4ª RODADA</v>
      </c>
      <c r="CL2" s="95"/>
      <c r="CM2" s="95"/>
      <c r="CN2" s="95"/>
      <c r="CO2" s="95"/>
      <c r="CP2" s="95"/>
      <c r="CQ2" s="95"/>
      <c r="CR2" s="95"/>
      <c r="CS2" s="95"/>
      <c r="CT2" s="95"/>
      <c r="CU2" s="25"/>
      <c r="CV2" s="94" t="str">
        <f>"Resumo "&amp;AO5</f>
        <v>Resumo 5ª RODADA</v>
      </c>
      <c r="CW2" s="95"/>
      <c r="CX2" s="95"/>
      <c r="CY2" s="95"/>
      <c r="CZ2" s="95"/>
      <c r="DA2" s="95"/>
      <c r="DB2" s="95"/>
      <c r="DC2" s="95"/>
      <c r="DD2" s="95"/>
      <c r="DE2" s="95"/>
      <c r="DF2" s="25"/>
      <c r="DG2" s="94" t="str">
        <f>"Resumo "&amp;AX5</f>
        <v>Resumo 6ª RODADA</v>
      </c>
      <c r="DH2" s="95"/>
      <c r="DI2" s="95"/>
      <c r="DJ2" s="95"/>
      <c r="DK2" s="95"/>
      <c r="DL2" s="95"/>
      <c r="DM2" s="95"/>
      <c r="DN2" s="95"/>
      <c r="DO2" s="95"/>
      <c r="DP2" s="95"/>
    </row>
    <row r="3" spans="1:120" ht="12" customHeight="1">
      <c r="A3" s="22"/>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4"/>
      <c r="BD3" s="31" t="s">
        <v>21</v>
      </c>
      <c r="BE3" s="31" t="s">
        <v>22</v>
      </c>
      <c r="BF3" s="31" t="s">
        <v>23</v>
      </c>
      <c r="BG3" s="31" t="s">
        <v>24</v>
      </c>
      <c r="BH3" s="31" t="s">
        <v>25</v>
      </c>
      <c r="BI3" s="32" t="s">
        <v>26</v>
      </c>
      <c r="BJ3" s="32" t="s">
        <v>27</v>
      </c>
      <c r="BK3" s="32" t="s">
        <v>28</v>
      </c>
      <c r="BL3" s="32" t="s">
        <v>29</v>
      </c>
      <c r="BM3" s="32" t="s">
        <v>30</v>
      </c>
      <c r="BN3" s="25"/>
      <c r="BO3" s="31" t="s">
        <v>21</v>
      </c>
      <c r="BP3" s="31" t="s">
        <v>22</v>
      </c>
      <c r="BQ3" s="31" t="s">
        <v>23</v>
      </c>
      <c r="BR3" s="31" t="s">
        <v>24</v>
      </c>
      <c r="BS3" s="31" t="s">
        <v>25</v>
      </c>
      <c r="BT3" s="32" t="s">
        <v>26</v>
      </c>
      <c r="BU3" s="32" t="s">
        <v>27</v>
      </c>
      <c r="BV3" s="32" t="s">
        <v>28</v>
      </c>
      <c r="BW3" s="32" t="s">
        <v>29</v>
      </c>
      <c r="BX3" s="32" t="s">
        <v>30</v>
      </c>
      <c r="BY3" s="25"/>
      <c r="BZ3" s="31" t="s">
        <v>21</v>
      </c>
      <c r="CA3" s="31" t="s">
        <v>22</v>
      </c>
      <c r="CB3" s="31" t="s">
        <v>23</v>
      </c>
      <c r="CC3" s="31" t="s">
        <v>24</v>
      </c>
      <c r="CD3" s="31" t="s">
        <v>25</v>
      </c>
      <c r="CE3" s="32" t="s">
        <v>26</v>
      </c>
      <c r="CF3" s="32" t="s">
        <v>27</v>
      </c>
      <c r="CG3" s="32" t="s">
        <v>28</v>
      </c>
      <c r="CH3" s="32" t="s">
        <v>29</v>
      </c>
      <c r="CI3" s="32" t="s">
        <v>30</v>
      </c>
      <c r="CJ3" s="25"/>
      <c r="CK3" s="31" t="s">
        <v>21</v>
      </c>
      <c r="CL3" s="31" t="s">
        <v>22</v>
      </c>
      <c r="CM3" s="31" t="s">
        <v>23</v>
      </c>
      <c r="CN3" s="31" t="s">
        <v>24</v>
      </c>
      <c r="CO3" s="31" t="s">
        <v>25</v>
      </c>
      <c r="CP3" s="32" t="s">
        <v>26</v>
      </c>
      <c r="CQ3" s="32" t="s">
        <v>27</v>
      </c>
      <c r="CR3" s="32" t="s">
        <v>28</v>
      </c>
      <c r="CS3" s="32" t="s">
        <v>29</v>
      </c>
      <c r="CT3" s="32" t="s">
        <v>30</v>
      </c>
      <c r="CU3" s="25"/>
      <c r="CV3" s="31" t="s">
        <v>21</v>
      </c>
      <c r="CW3" s="31" t="s">
        <v>22</v>
      </c>
      <c r="CX3" s="31" t="s">
        <v>23</v>
      </c>
      <c r="CY3" s="31" t="s">
        <v>24</v>
      </c>
      <c r="CZ3" s="31" t="s">
        <v>25</v>
      </c>
      <c r="DA3" s="32" t="s">
        <v>26</v>
      </c>
      <c r="DB3" s="32" t="s">
        <v>27</v>
      </c>
      <c r="DC3" s="32" t="s">
        <v>28</v>
      </c>
      <c r="DD3" s="32" t="s">
        <v>29</v>
      </c>
      <c r="DE3" s="32" t="s">
        <v>30</v>
      </c>
      <c r="DF3" s="25"/>
      <c r="DG3" s="31" t="s">
        <v>21</v>
      </c>
      <c r="DH3" s="31" t="s">
        <v>22</v>
      </c>
      <c r="DI3" s="31" t="s">
        <v>23</v>
      </c>
      <c r="DJ3" s="31" t="s">
        <v>24</v>
      </c>
      <c r="DK3" s="31" t="s">
        <v>25</v>
      </c>
      <c r="DL3" s="32" t="s">
        <v>26</v>
      </c>
      <c r="DM3" s="32" t="s">
        <v>27</v>
      </c>
      <c r="DN3" s="32" t="s">
        <v>28</v>
      </c>
      <c r="DO3" s="32" t="s">
        <v>29</v>
      </c>
      <c r="DP3" s="32" t="s">
        <v>30</v>
      </c>
    </row>
    <row r="4" spans="1:120" ht="16.5" customHeight="1">
      <c r="A4" s="33"/>
      <c r="B4" s="34"/>
      <c r="C4" s="34"/>
      <c r="D4" s="34"/>
      <c r="E4" s="34"/>
      <c r="F4" s="34"/>
      <c r="G4" s="103">
        <f>A5</f>
        <v>6</v>
      </c>
      <c r="H4" s="105" t="s">
        <v>0</v>
      </c>
      <c r="I4" s="101">
        <f>C5</f>
        <v>6</v>
      </c>
      <c r="J4" s="33"/>
      <c r="K4" s="34"/>
      <c r="L4" s="34"/>
      <c r="M4" s="34"/>
      <c r="N4" s="34"/>
      <c r="O4" s="34"/>
      <c r="P4" s="103">
        <f>J5+G4</f>
        <v>8</v>
      </c>
      <c r="Q4" s="105" t="s">
        <v>0</v>
      </c>
      <c r="R4" s="101">
        <f>L5+I4</f>
        <v>16</v>
      </c>
      <c r="S4" s="33"/>
      <c r="T4" s="34"/>
      <c r="U4" s="34"/>
      <c r="V4" s="34"/>
      <c r="W4" s="34"/>
      <c r="X4" s="34"/>
      <c r="Y4" s="103">
        <f>S5+P4</f>
        <v>14</v>
      </c>
      <c r="Z4" s="105" t="s">
        <v>0</v>
      </c>
      <c r="AA4" s="101">
        <f>U5+R4</f>
        <v>22</v>
      </c>
      <c r="AB4" s="33"/>
      <c r="AC4" s="34"/>
      <c r="AD4" s="34"/>
      <c r="AE4" s="34"/>
      <c r="AF4" s="34"/>
      <c r="AG4" s="34"/>
      <c r="AH4" s="103">
        <f>AB5+Y4</f>
        <v>18</v>
      </c>
      <c r="AI4" s="105" t="s">
        <v>0</v>
      </c>
      <c r="AJ4" s="101">
        <f>AD5+AA4</f>
        <v>30</v>
      </c>
      <c r="AK4" s="33"/>
      <c r="AL4" s="34"/>
      <c r="AM4" s="34"/>
      <c r="AN4" s="34"/>
      <c r="AO4" s="34"/>
      <c r="AP4" s="34"/>
      <c r="AQ4" s="103">
        <f>AK5+AH4</f>
        <v>22</v>
      </c>
      <c r="AR4" s="105" t="s">
        <v>0</v>
      </c>
      <c r="AS4" s="101">
        <f>AM5+AJ4</f>
        <v>38</v>
      </c>
      <c r="AT4" s="33"/>
      <c r="AU4" s="34"/>
      <c r="AV4" s="34"/>
      <c r="AW4" s="34"/>
      <c r="AX4" s="34"/>
      <c r="AY4" s="34"/>
      <c r="AZ4" s="103">
        <f>AT5+AQ4</f>
        <v>27</v>
      </c>
      <c r="BA4" s="105" t="s">
        <v>0</v>
      </c>
      <c r="BB4" s="101">
        <f>AV5+AS4</f>
        <v>45</v>
      </c>
      <c r="BC4" s="24"/>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row>
    <row r="5" spans="1:120" ht="12" customHeight="1">
      <c r="A5" s="103">
        <f>BD6+BE6</f>
        <v>6</v>
      </c>
      <c r="B5" s="105" t="s">
        <v>0</v>
      </c>
      <c r="C5" s="101">
        <f>BF6+BE6</f>
        <v>6</v>
      </c>
      <c r="D5" s="30"/>
      <c r="E5" s="29" t="s">
        <v>31</v>
      </c>
      <c r="F5" s="30"/>
      <c r="G5" s="104"/>
      <c r="H5" s="106"/>
      <c r="I5" s="102"/>
      <c r="J5" s="103">
        <f>BO6+BP6</f>
        <v>2</v>
      </c>
      <c r="K5" s="105" t="s">
        <v>0</v>
      </c>
      <c r="L5" s="101">
        <f>BQ6+BP6</f>
        <v>10</v>
      </c>
      <c r="M5" s="30"/>
      <c r="N5" s="29" t="s">
        <v>32</v>
      </c>
      <c r="O5" s="30"/>
      <c r="P5" s="104"/>
      <c r="Q5" s="106"/>
      <c r="R5" s="102"/>
      <c r="S5" s="103">
        <f>BZ6+CA6</f>
        <v>6</v>
      </c>
      <c r="T5" s="105" t="s">
        <v>0</v>
      </c>
      <c r="U5" s="101">
        <f>CB6+CA6</f>
        <v>6</v>
      </c>
      <c r="V5" s="30"/>
      <c r="W5" s="29" t="s">
        <v>33</v>
      </c>
      <c r="X5" s="30"/>
      <c r="Y5" s="104"/>
      <c r="Z5" s="106"/>
      <c r="AA5" s="102"/>
      <c r="AB5" s="103">
        <f>CK6+CL6</f>
        <v>4</v>
      </c>
      <c r="AC5" s="105" t="s">
        <v>0</v>
      </c>
      <c r="AD5" s="101">
        <f>CM6+CL6</f>
        <v>8</v>
      </c>
      <c r="AE5" s="30"/>
      <c r="AF5" s="29" t="s">
        <v>34</v>
      </c>
      <c r="AG5" s="30"/>
      <c r="AH5" s="104"/>
      <c r="AI5" s="106"/>
      <c r="AJ5" s="102"/>
      <c r="AK5" s="103">
        <f>CV6+CW6</f>
        <v>4</v>
      </c>
      <c r="AL5" s="105" t="s">
        <v>0</v>
      </c>
      <c r="AM5" s="101">
        <f>CX6+CW6</f>
        <v>8</v>
      </c>
      <c r="AN5" s="30"/>
      <c r="AO5" s="29" t="s">
        <v>35</v>
      </c>
      <c r="AP5" s="30"/>
      <c r="AQ5" s="104"/>
      <c r="AR5" s="106"/>
      <c r="AS5" s="102"/>
      <c r="AT5" s="103">
        <f>DG6+DH6</f>
        <v>5</v>
      </c>
      <c r="AU5" s="105" t="s">
        <v>0</v>
      </c>
      <c r="AV5" s="101">
        <f>DI6+DH6</f>
        <v>7</v>
      </c>
      <c r="AW5" s="30"/>
      <c r="AX5" s="29" t="s">
        <v>36</v>
      </c>
      <c r="AY5" s="30"/>
      <c r="AZ5" s="104"/>
      <c r="BA5" s="106"/>
      <c r="BB5" s="102"/>
      <c r="BC5" s="24"/>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row>
    <row r="6" spans="1:120" ht="16.5" customHeight="1">
      <c r="A6" s="104"/>
      <c r="B6" s="106"/>
      <c r="C6" s="102"/>
      <c r="D6" s="35"/>
      <c r="E6" s="35"/>
      <c r="F6" s="35"/>
      <c r="G6" s="35"/>
      <c r="H6" s="35"/>
      <c r="I6" s="36"/>
      <c r="J6" s="104"/>
      <c r="K6" s="106"/>
      <c r="L6" s="102"/>
      <c r="M6" s="35"/>
      <c r="N6" s="35"/>
      <c r="O6" s="35"/>
      <c r="P6" s="35"/>
      <c r="Q6" s="35"/>
      <c r="R6" s="36"/>
      <c r="S6" s="104"/>
      <c r="T6" s="106"/>
      <c r="U6" s="102"/>
      <c r="V6" s="35"/>
      <c r="W6" s="35"/>
      <c r="X6" s="35"/>
      <c r="Y6" s="35"/>
      <c r="Z6" s="35"/>
      <c r="AA6" s="36"/>
      <c r="AB6" s="104"/>
      <c r="AC6" s="106"/>
      <c r="AD6" s="102"/>
      <c r="AE6" s="35"/>
      <c r="AF6" s="35"/>
      <c r="AG6" s="35"/>
      <c r="AH6" s="35"/>
      <c r="AI6" s="35"/>
      <c r="AJ6" s="36"/>
      <c r="AK6" s="104"/>
      <c r="AL6" s="106"/>
      <c r="AM6" s="102"/>
      <c r="AN6" s="35"/>
      <c r="AO6" s="35"/>
      <c r="AP6" s="35"/>
      <c r="AQ6" s="35"/>
      <c r="AR6" s="35"/>
      <c r="AS6" s="36"/>
      <c r="AT6" s="104"/>
      <c r="AU6" s="106"/>
      <c r="AV6" s="102"/>
      <c r="AW6" s="35"/>
      <c r="AX6" s="35"/>
      <c r="AY6" s="35"/>
      <c r="AZ6" s="35"/>
      <c r="BA6" s="35"/>
      <c r="BB6" s="36"/>
      <c r="BC6" s="24"/>
      <c r="BD6" s="37">
        <f>SUM(BD7:BD24)*2</f>
        <v>6</v>
      </c>
      <c r="BE6" s="37">
        <f>SUM(BE7:BE24)*1</f>
        <v>0</v>
      </c>
      <c r="BF6" s="37">
        <f>SUM(BF7:BF24)*2</f>
        <v>6</v>
      </c>
      <c r="BG6" s="37">
        <f t="shared" ref="BG6:BH6" si="0">SUM(BG7:BG24)</f>
        <v>18</v>
      </c>
      <c r="BH6" s="37">
        <f t="shared" si="0"/>
        <v>19</v>
      </c>
      <c r="BI6" s="37"/>
      <c r="BJ6" s="37"/>
      <c r="BK6" s="37"/>
      <c r="BL6" s="37"/>
      <c r="BM6" s="37"/>
      <c r="BN6" s="25"/>
      <c r="BO6" s="37">
        <f>SUM(BO7:BO24)*2</f>
        <v>2</v>
      </c>
      <c r="BP6" s="37">
        <f>SUM(BP7:BP24)*1</f>
        <v>0</v>
      </c>
      <c r="BQ6" s="37">
        <f>SUM(BQ7:BQ24)*2</f>
        <v>10</v>
      </c>
      <c r="BR6" s="37">
        <f t="shared" ref="BR6:BS6" si="1">SUM(BR7:BR24)</f>
        <v>19</v>
      </c>
      <c r="BS6" s="37">
        <f t="shared" si="1"/>
        <v>24</v>
      </c>
      <c r="BT6" s="37"/>
      <c r="BU6" s="37"/>
      <c r="BV6" s="37"/>
      <c r="BW6" s="37"/>
      <c r="BX6" s="37"/>
      <c r="BY6" s="25"/>
      <c r="BZ6" s="37">
        <f>SUM(BZ7:BZ24)*2</f>
        <v>4</v>
      </c>
      <c r="CA6" s="37">
        <f>SUM(CA7:CA24)*1</f>
        <v>2</v>
      </c>
      <c r="CB6" s="37">
        <f>SUM(CB7:CB24)*2</f>
        <v>4</v>
      </c>
      <c r="CC6" s="37">
        <f t="shared" ref="CC6:CD6" si="2">SUM(CC7:CC24)</f>
        <v>28</v>
      </c>
      <c r="CD6" s="37">
        <f t="shared" si="2"/>
        <v>27</v>
      </c>
      <c r="CE6" s="37"/>
      <c r="CF6" s="37"/>
      <c r="CG6" s="37"/>
      <c r="CH6" s="37"/>
      <c r="CI6" s="37"/>
      <c r="CJ6" s="25"/>
      <c r="CK6" s="37">
        <f>SUM(CK7:CK24)*2</f>
        <v>2</v>
      </c>
      <c r="CL6" s="37">
        <f>SUM(CL7:CL24)*1</f>
        <v>2</v>
      </c>
      <c r="CM6" s="37">
        <f>SUM(CM7:CM24)*2</f>
        <v>6</v>
      </c>
      <c r="CN6" s="37">
        <f t="shared" ref="CN6:CO6" si="3">SUM(CN7:CN24)</f>
        <v>20</v>
      </c>
      <c r="CO6" s="37">
        <f t="shared" si="3"/>
        <v>25</v>
      </c>
      <c r="CP6" s="37"/>
      <c r="CQ6" s="37"/>
      <c r="CR6" s="37"/>
      <c r="CS6" s="37"/>
      <c r="CT6" s="37"/>
      <c r="CU6" s="25"/>
      <c r="CV6" s="37">
        <f>SUM(CV7:CV24)*2</f>
        <v>4</v>
      </c>
      <c r="CW6" s="37">
        <f>SUM(CW7:CW24)*1</f>
        <v>0</v>
      </c>
      <c r="CX6" s="37">
        <f>SUM(CX7:CX24)*2</f>
        <v>8</v>
      </c>
      <c r="CY6" s="37">
        <f t="shared" ref="CY6:CZ6" si="4">SUM(CY7:CY24)</f>
        <v>25</v>
      </c>
      <c r="CZ6" s="37">
        <f t="shared" si="4"/>
        <v>26</v>
      </c>
      <c r="DA6" s="37"/>
      <c r="DB6" s="37"/>
      <c r="DC6" s="37"/>
      <c r="DD6" s="37"/>
      <c r="DE6" s="37"/>
      <c r="DF6" s="25"/>
      <c r="DG6" s="37">
        <f>SUM(DG7:DG24)*2</f>
        <v>2</v>
      </c>
      <c r="DH6" s="37">
        <f>SUM(DH7:DH24)*1</f>
        <v>3</v>
      </c>
      <c r="DI6" s="37">
        <f>SUM(DI7:DI24)*2</f>
        <v>4</v>
      </c>
      <c r="DJ6" s="37">
        <f t="shared" ref="DJ6:DK6" si="5">SUM(DJ7:DJ24)</f>
        <v>25</v>
      </c>
      <c r="DK6" s="37">
        <f t="shared" si="5"/>
        <v>30</v>
      </c>
      <c r="DL6" s="37"/>
      <c r="DM6" s="37"/>
      <c r="DN6" s="37"/>
      <c r="DO6" s="37"/>
      <c r="DP6" s="37"/>
    </row>
    <row r="7" spans="1:120" ht="16.5" customHeight="1">
      <c r="A7" s="38">
        <v>1</v>
      </c>
      <c r="B7" s="24" t="s">
        <v>0</v>
      </c>
      <c r="C7" s="39">
        <f>C10+1</f>
        <v>6</v>
      </c>
      <c r="D7" s="40"/>
      <c r="E7" s="40"/>
      <c r="F7" s="40"/>
      <c r="G7" s="40"/>
      <c r="H7" s="41" t="s">
        <v>37</v>
      </c>
      <c r="I7" s="42">
        <v>1</v>
      </c>
      <c r="J7" s="38">
        <f>A7</f>
        <v>1</v>
      </c>
      <c r="K7" s="24" t="s">
        <v>0</v>
      </c>
      <c r="L7" s="39">
        <f>C22</f>
        <v>1</v>
      </c>
      <c r="M7" s="40"/>
      <c r="N7" s="40"/>
      <c r="O7" s="40"/>
      <c r="P7" s="40"/>
      <c r="Q7" s="41" t="s">
        <v>37</v>
      </c>
      <c r="R7" s="42">
        <v>2</v>
      </c>
      <c r="S7" s="38">
        <f>J7</f>
        <v>1</v>
      </c>
      <c r="T7" s="24" t="s">
        <v>0</v>
      </c>
      <c r="U7" s="39">
        <f>L22</f>
        <v>2</v>
      </c>
      <c r="V7" s="40"/>
      <c r="W7" s="40"/>
      <c r="X7" s="40"/>
      <c r="Y7" s="40"/>
      <c r="Z7" s="41" t="s">
        <v>37</v>
      </c>
      <c r="AA7" s="42">
        <v>3</v>
      </c>
      <c r="AB7" s="38">
        <f>S7</f>
        <v>1</v>
      </c>
      <c r="AC7" s="24" t="s">
        <v>0</v>
      </c>
      <c r="AD7" s="39">
        <f>U22</f>
        <v>3</v>
      </c>
      <c r="AE7" s="40"/>
      <c r="AF7" s="40"/>
      <c r="AG7" s="40"/>
      <c r="AH7" s="40"/>
      <c r="AI7" s="41" t="s">
        <v>37</v>
      </c>
      <c r="AJ7" s="42">
        <v>5</v>
      </c>
      <c r="AK7" s="38">
        <f>AB7</f>
        <v>1</v>
      </c>
      <c r="AL7" s="24" t="s">
        <v>0</v>
      </c>
      <c r="AM7" s="39">
        <f>AD22</f>
        <v>4</v>
      </c>
      <c r="AN7" s="40"/>
      <c r="AO7" s="40"/>
      <c r="AP7" s="40"/>
      <c r="AQ7" s="40"/>
      <c r="AR7" s="41" t="s">
        <v>37</v>
      </c>
      <c r="AS7" s="42">
        <v>6</v>
      </c>
      <c r="AT7" s="38">
        <f>AK7</f>
        <v>1</v>
      </c>
      <c r="AU7" s="24" t="s">
        <v>0</v>
      </c>
      <c r="AV7" s="39">
        <f>AM22</f>
        <v>5</v>
      </c>
      <c r="AW7" s="40"/>
      <c r="AX7" s="40"/>
      <c r="AY7" s="40"/>
      <c r="AZ7" s="40"/>
      <c r="BA7" s="41" t="s">
        <v>37</v>
      </c>
      <c r="BB7" s="42">
        <v>1</v>
      </c>
      <c r="BC7" s="24"/>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row>
    <row r="8" spans="1:120" ht="21" customHeight="1">
      <c r="A8" s="43"/>
      <c r="B8" s="24"/>
      <c r="C8" s="24"/>
      <c r="D8" s="44">
        <v>4</v>
      </c>
      <c r="E8" s="45" t="s">
        <v>0</v>
      </c>
      <c r="F8" s="44">
        <v>3</v>
      </c>
      <c r="G8" s="24"/>
      <c r="H8" s="24"/>
      <c r="I8" s="46"/>
      <c r="J8" s="43"/>
      <c r="K8" s="24"/>
      <c r="L8" s="24"/>
      <c r="M8" s="47">
        <v>4</v>
      </c>
      <c r="N8" s="45" t="s">
        <v>0</v>
      </c>
      <c r="O8" s="47">
        <v>5</v>
      </c>
      <c r="P8" s="24"/>
      <c r="Q8" s="24"/>
      <c r="R8" s="46"/>
      <c r="S8" s="43"/>
      <c r="T8" s="24"/>
      <c r="U8" s="24"/>
      <c r="V8" s="47">
        <v>5</v>
      </c>
      <c r="W8" s="45" t="s">
        <v>0</v>
      </c>
      <c r="X8" s="47">
        <v>5</v>
      </c>
      <c r="Y8" s="24"/>
      <c r="Z8" s="24"/>
      <c r="AA8" s="46"/>
      <c r="AB8" s="43"/>
      <c r="AC8" s="24"/>
      <c r="AD8" s="24"/>
      <c r="AE8" s="47">
        <v>2</v>
      </c>
      <c r="AF8" s="45" t="s">
        <v>0</v>
      </c>
      <c r="AG8" s="47">
        <v>3</v>
      </c>
      <c r="AH8" s="24"/>
      <c r="AI8" s="24"/>
      <c r="AJ8" s="46"/>
      <c r="AK8" s="43"/>
      <c r="AL8" s="24"/>
      <c r="AM8" s="24"/>
      <c r="AN8" s="47">
        <v>4</v>
      </c>
      <c r="AO8" s="45" t="s">
        <v>0</v>
      </c>
      <c r="AP8" s="47">
        <v>6</v>
      </c>
      <c r="AQ8" s="24"/>
      <c r="AR8" s="24"/>
      <c r="AS8" s="46"/>
      <c r="AT8" s="43"/>
      <c r="AU8" s="24"/>
      <c r="AV8" s="24"/>
      <c r="AW8" s="47">
        <v>4</v>
      </c>
      <c r="AX8" s="45" t="s">
        <v>0</v>
      </c>
      <c r="AY8" s="47">
        <v>4</v>
      </c>
      <c r="AZ8" s="24"/>
      <c r="BA8" s="24"/>
      <c r="BB8" s="46"/>
      <c r="BC8" s="24"/>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row>
    <row r="9" spans="1:120" ht="16.5" customHeight="1">
      <c r="A9" s="48" t="str">
        <f>VLOOKUP(A7,$A$26:$I$37,2,0)</f>
        <v>Victor Fiore</v>
      </c>
      <c r="B9" s="49"/>
      <c r="C9" s="49"/>
      <c r="D9" s="49"/>
      <c r="E9" s="49"/>
      <c r="F9" s="49"/>
      <c r="G9" s="49"/>
      <c r="H9" s="49"/>
      <c r="I9" s="50" t="str">
        <f>VLOOKUP(C7,$O$26:$W$37,2,0)</f>
        <v>Diego Banfi</v>
      </c>
      <c r="J9" s="48" t="str">
        <f t="shared" ref="J9:J10" si="6">A9</f>
        <v>Victor Fiore</v>
      </c>
      <c r="K9" s="49"/>
      <c r="L9" s="49"/>
      <c r="M9" s="49"/>
      <c r="N9" s="49"/>
      <c r="O9" s="49"/>
      <c r="P9" s="49"/>
      <c r="Q9" s="49"/>
      <c r="R9" s="50" t="str">
        <f>I24</f>
        <v>Celinho</v>
      </c>
      <c r="S9" s="48" t="str">
        <f t="shared" ref="S9:S10" si="7">J9</f>
        <v>Victor Fiore</v>
      </c>
      <c r="T9" s="49"/>
      <c r="U9" s="49"/>
      <c r="V9" s="49"/>
      <c r="W9" s="49"/>
      <c r="X9" s="49"/>
      <c r="Y9" s="49"/>
      <c r="Z9" s="49"/>
      <c r="AA9" s="50" t="str">
        <f>R24</f>
        <v>Vitinho</v>
      </c>
      <c r="AB9" s="48" t="str">
        <f t="shared" ref="AB9:AB10" si="8">S9</f>
        <v>Victor Fiore</v>
      </c>
      <c r="AC9" s="49"/>
      <c r="AD9" s="49"/>
      <c r="AE9" s="49"/>
      <c r="AF9" s="49"/>
      <c r="AG9" s="49"/>
      <c r="AH9" s="49"/>
      <c r="AI9" s="49"/>
      <c r="AJ9" s="50" t="str">
        <f>AA24</f>
        <v>Rony</v>
      </c>
      <c r="AK9" s="48" t="str">
        <f t="shared" ref="AK9:AK10" si="9">AB9</f>
        <v>Victor Fiore</v>
      </c>
      <c r="AL9" s="49"/>
      <c r="AM9" s="49"/>
      <c r="AN9" s="49"/>
      <c r="AO9" s="49"/>
      <c r="AP9" s="49"/>
      <c r="AQ9" s="49"/>
      <c r="AR9" s="49"/>
      <c r="AS9" s="50" t="str">
        <f>AJ24</f>
        <v>Leo Rodrigues</v>
      </c>
      <c r="AT9" s="48" t="str">
        <f t="shared" ref="AT9:AT10" si="10">AK9</f>
        <v>Victor Fiore</v>
      </c>
      <c r="AU9" s="49"/>
      <c r="AV9" s="49"/>
      <c r="AW9" s="49"/>
      <c r="AX9" s="49"/>
      <c r="AY9" s="49"/>
      <c r="AZ9" s="49"/>
      <c r="BA9" s="49"/>
      <c r="BB9" s="51" t="s">
        <v>38</v>
      </c>
      <c r="BC9" s="24"/>
      <c r="BD9" s="52">
        <f>IF(OR(D8="",F8=""),"",IF(D8&gt;F8,1,0))</f>
        <v>1</v>
      </c>
      <c r="BE9" s="52">
        <f>IF(OR(D8="",F8=""),"",IF(D8=F8,1,0))</f>
        <v>0</v>
      </c>
      <c r="BF9" s="52">
        <f>IF(OR(D8="",F8=""),"",IF(D8&lt;F8,1,0))</f>
        <v>0</v>
      </c>
      <c r="BG9" s="52">
        <f>IF(OR(D8="",F8=""),"",D8)</f>
        <v>4</v>
      </c>
      <c r="BH9" s="52">
        <f>IF(OR(D8="",F8=""),"",F8)</f>
        <v>3</v>
      </c>
      <c r="BI9" s="52">
        <f>BF9</f>
        <v>0</v>
      </c>
      <c r="BJ9" s="52">
        <f>BE9</f>
        <v>0</v>
      </c>
      <c r="BK9" s="52">
        <f>BD9</f>
        <v>1</v>
      </c>
      <c r="BL9" s="52">
        <f>BH9</f>
        <v>3</v>
      </c>
      <c r="BM9" s="52">
        <f>BG9</f>
        <v>4</v>
      </c>
      <c r="BN9" s="25"/>
      <c r="BO9" s="52">
        <f>IF(OR(M8="",O8=""),"",IF(M8&gt;O8,1,0))</f>
        <v>0</v>
      </c>
      <c r="BP9" s="52">
        <f>IF(OR(M8="",O8=""),"",IF(M8=O8,1,0))</f>
        <v>0</v>
      </c>
      <c r="BQ9" s="52">
        <f>IF(OR(M8="",O8=""),"",IF(M8&lt;O8,1,0))</f>
        <v>1</v>
      </c>
      <c r="BR9" s="52">
        <f>IF(OR(M8="",O8=""),"",M8)</f>
        <v>4</v>
      </c>
      <c r="BS9" s="52">
        <f>IF(OR(M8="",O8=""),"",O8)</f>
        <v>5</v>
      </c>
      <c r="BT9" s="52">
        <f>BQ9</f>
        <v>1</v>
      </c>
      <c r="BU9" s="52">
        <f>BP9</f>
        <v>0</v>
      </c>
      <c r="BV9" s="52">
        <f>BO9</f>
        <v>0</v>
      </c>
      <c r="BW9" s="52">
        <f>BS9</f>
        <v>5</v>
      </c>
      <c r="BX9" s="52">
        <f>BR9</f>
        <v>4</v>
      </c>
      <c r="BY9" s="25"/>
      <c r="BZ9" s="52">
        <f>IF(OR(V8="",X8=""),"",IF(V8&gt;X8,1,0))</f>
        <v>0</v>
      </c>
      <c r="CA9" s="52">
        <f>IF(OR(V8="",X8=""),"",IF(V8=X8,1,0))</f>
        <v>1</v>
      </c>
      <c r="CB9" s="52">
        <f>IF(OR(V8="",X8=""),"",IF(V8&lt;X8,1,0))</f>
        <v>0</v>
      </c>
      <c r="CC9" s="52">
        <f>IF(OR(V8="",X8=""),"",V8)</f>
        <v>5</v>
      </c>
      <c r="CD9" s="52">
        <f>IF(OR(V8="",X8=""),"",X8)</f>
        <v>5</v>
      </c>
      <c r="CE9" s="52">
        <f>CB9</f>
        <v>0</v>
      </c>
      <c r="CF9" s="52">
        <f>CA9</f>
        <v>1</v>
      </c>
      <c r="CG9" s="52">
        <f>BZ9</f>
        <v>0</v>
      </c>
      <c r="CH9" s="52">
        <f>CD9</f>
        <v>5</v>
      </c>
      <c r="CI9" s="52">
        <f>CC9</f>
        <v>5</v>
      </c>
      <c r="CJ9" s="25"/>
      <c r="CK9" s="52">
        <f>IF(OR(AE8="",AG8=""),"",IF(AE8&gt;AG8,1,0))</f>
        <v>0</v>
      </c>
      <c r="CL9" s="52">
        <f>IF(OR(AE8="",AG8=""),"",IF(AE8=AG8,1,0))</f>
        <v>0</v>
      </c>
      <c r="CM9" s="52">
        <f>IF(OR(AE8="",AG8=""),"",IF(AE8&lt;AG8,1,0))</f>
        <v>1</v>
      </c>
      <c r="CN9" s="52">
        <f>IF(OR(AE8="",AG8=""),"",AE8)</f>
        <v>2</v>
      </c>
      <c r="CO9" s="52">
        <f>IF(OR(AE8="",AG8=""),"",AG8)</f>
        <v>3</v>
      </c>
      <c r="CP9" s="52">
        <f>CM9</f>
        <v>1</v>
      </c>
      <c r="CQ9" s="52">
        <f>CL9</f>
        <v>0</v>
      </c>
      <c r="CR9" s="52">
        <f>CK9</f>
        <v>0</v>
      </c>
      <c r="CS9" s="52">
        <f>CO9</f>
        <v>3</v>
      </c>
      <c r="CT9" s="52">
        <f>CN9</f>
        <v>2</v>
      </c>
      <c r="CU9" s="25"/>
      <c r="CV9" s="52">
        <f>IF(OR(AN8="",AP8=""),"",IF(AN8&gt;AP8,1,0))</f>
        <v>0</v>
      </c>
      <c r="CW9" s="52">
        <f>IF(OR(AN8="",AP8=""),"",IF(AN8=AP8,1,0))</f>
        <v>0</v>
      </c>
      <c r="CX9" s="52">
        <f>IF(OR(AN8="",AP8=""),"",IF(AN8&lt;AP8,1,0))</f>
        <v>1</v>
      </c>
      <c r="CY9" s="52">
        <f>IF(OR(AN8="",AP8=""),"",AN8)</f>
        <v>4</v>
      </c>
      <c r="CZ9" s="52">
        <f>IF(OR(AN8="",AP8=""),"",AP8)</f>
        <v>6</v>
      </c>
      <c r="DA9" s="52">
        <f>CX9</f>
        <v>1</v>
      </c>
      <c r="DB9" s="52">
        <f>CW9</f>
        <v>0</v>
      </c>
      <c r="DC9" s="52">
        <f>CV9</f>
        <v>0</v>
      </c>
      <c r="DD9" s="52">
        <f>CZ9</f>
        <v>6</v>
      </c>
      <c r="DE9" s="52">
        <f>CY9</f>
        <v>4</v>
      </c>
      <c r="DF9" s="25"/>
      <c r="DG9" s="52">
        <f>IF(OR(AW8="",AY8=""),"",IF(AW8&gt;AY8,1,0))</f>
        <v>0</v>
      </c>
      <c r="DH9" s="52">
        <f>IF(OR(AW8="",AY8=""),"",IF(AW8=AY8,1,0))</f>
        <v>1</v>
      </c>
      <c r="DI9" s="52">
        <f>IF(OR(AW8="",AY8=""),"",IF(AW8&lt;AY8,1,0))</f>
        <v>0</v>
      </c>
      <c r="DJ9" s="52">
        <f>IF(OR(AW8="",AY8=""),"",AW8)</f>
        <v>4</v>
      </c>
      <c r="DK9" s="52">
        <f>IF(OR(AW8="",AY8=""),"",AY8)</f>
        <v>4</v>
      </c>
      <c r="DL9" s="52">
        <f>DI9</f>
        <v>0</v>
      </c>
      <c r="DM9" s="52">
        <f>DH9</f>
        <v>1</v>
      </c>
      <c r="DN9" s="52">
        <f>DG9</f>
        <v>0</v>
      </c>
      <c r="DO9" s="52">
        <f>DK9</f>
        <v>4</v>
      </c>
      <c r="DP9" s="52">
        <f>DJ9</f>
        <v>4</v>
      </c>
    </row>
    <row r="10" spans="1:120" ht="16.5" customHeight="1">
      <c r="A10" s="38">
        <f>A7+1</f>
        <v>2</v>
      </c>
      <c r="B10" s="24" t="s">
        <v>0</v>
      </c>
      <c r="C10" s="39">
        <f>C13+1</f>
        <v>5</v>
      </c>
      <c r="D10" s="40"/>
      <c r="E10" s="40"/>
      <c r="F10" s="40"/>
      <c r="G10" s="40"/>
      <c r="H10" s="41" t="s">
        <v>37</v>
      </c>
      <c r="I10" s="42">
        <v>2</v>
      </c>
      <c r="J10" s="38">
        <f t="shared" si="6"/>
        <v>2</v>
      </c>
      <c r="K10" s="24" t="s">
        <v>0</v>
      </c>
      <c r="L10" s="39">
        <f>C7</f>
        <v>6</v>
      </c>
      <c r="M10" s="40"/>
      <c r="N10" s="40"/>
      <c r="O10" s="40"/>
      <c r="P10" s="40"/>
      <c r="Q10" s="41" t="s">
        <v>37</v>
      </c>
      <c r="R10" s="42">
        <v>3</v>
      </c>
      <c r="S10" s="38">
        <f t="shared" si="7"/>
        <v>2</v>
      </c>
      <c r="T10" s="24" t="s">
        <v>0</v>
      </c>
      <c r="U10" s="39">
        <f>L7</f>
        <v>1</v>
      </c>
      <c r="V10" s="40"/>
      <c r="W10" s="40"/>
      <c r="X10" s="40"/>
      <c r="Y10" s="40"/>
      <c r="Z10" s="41" t="s">
        <v>37</v>
      </c>
      <c r="AA10" s="42">
        <v>4</v>
      </c>
      <c r="AB10" s="38">
        <f t="shared" si="8"/>
        <v>2</v>
      </c>
      <c r="AC10" s="24" t="s">
        <v>0</v>
      </c>
      <c r="AD10" s="39">
        <f>U7</f>
        <v>2</v>
      </c>
      <c r="AE10" s="40"/>
      <c r="AF10" s="40"/>
      <c r="AG10" s="40"/>
      <c r="AH10" s="40"/>
      <c r="AI10" s="41" t="s">
        <v>37</v>
      </c>
      <c r="AJ10" s="42">
        <v>6</v>
      </c>
      <c r="AK10" s="38">
        <f t="shared" si="9"/>
        <v>2</v>
      </c>
      <c r="AL10" s="24" t="s">
        <v>0</v>
      </c>
      <c r="AM10" s="39">
        <f>AD7</f>
        <v>3</v>
      </c>
      <c r="AN10" s="40"/>
      <c r="AO10" s="40"/>
      <c r="AP10" s="40"/>
      <c r="AQ10" s="40"/>
      <c r="AR10" s="41" t="s">
        <v>37</v>
      </c>
      <c r="AS10" s="42">
        <v>1</v>
      </c>
      <c r="AT10" s="38">
        <f t="shared" si="10"/>
        <v>2</v>
      </c>
      <c r="AU10" s="24" t="s">
        <v>0</v>
      </c>
      <c r="AV10" s="39">
        <f>AM7</f>
        <v>4</v>
      </c>
      <c r="AW10" s="40"/>
      <c r="AX10" s="40"/>
      <c r="AY10" s="40"/>
      <c r="AZ10" s="40"/>
      <c r="BA10" s="41" t="s">
        <v>37</v>
      </c>
      <c r="BB10" s="42">
        <v>2</v>
      </c>
      <c r="BC10" s="24"/>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row>
    <row r="11" spans="1:120" ht="21" customHeight="1">
      <c r="A11" s="43"/>
      <c r="B11" s="24"/>
      <c r="C11" s="24"/>
      <c r="D11" s="44">
        <v>2</v>
      </c>
      <c r="E11" s="45" t="s">
        <v>0</v>
      </c>
      <c r="F11" s="44">
        <v>3</v>
      </c>
      <c r="G11" s="24"/>
      <c r="H11" s="24"/>
      <c r="I11" s="46"/>
      <c r="J11" s="43"/>
      <c r="K11" s="24"/>
      <c r="L11" s="24"/>
      <c r="M11" s="47">
        <v>4</v>
      </c>
      <c r="N11" s="45" t="s">
        <v>0</v>
      </c>
      <c r="O11" s="47">
        <v>3</v>
      </c>
      <c r="P11" s="24"/>
      <c r="Q11" s="24"/>
      <c r="R11" s="46"/>
      <c r="S11" s="43"/>
      <c r="T11" s="24"/>
      <c r="U11" s="24"/>
      <c r="V11" s="47">
        <v>5</v>
      </c>
      <c r="W11" s="45" t="s">
        <v>0</v>
      </c>
      <c r="X11" s="47">
        <v>5</v>
      </c>
      <c r="Y11" s="24"/>
      <c r="Z11" s="24"/>
      <c r="AA11" s="46"/>
      <c r="AB11" s="43"/>
      <c r="AC11" s="24"/>
      <c r="AD11" s="24"/>
      <c r="AE11" s="47">
        <v>3</v>
      </c>
      <c r="AF11" s="45" t="s">
        <v>0</v>
      </c>
      <c r="AG11" s="47">
        <v>3</v>
      </c>
      <c r="AH11" s="24"/>
      <c r="AI11" s="24"/>
      <c r="AJ11" s="46"/>
      <c r="AK11" s="43"/>
      <c r="AL11" s="24"/>
      <c r="AM11" s="24"/>
      <c r="AN11" s="47">
        <v>1</v>
      </c>
      <c r="AO11" s="45" t="s">
        <v>0</v>
      </c>
      <c r="AP11" s="47">
        <v>3</v>
      </c>
      <c r="AQ11" s="24"/>
      <c r="AR11" s="24"/>
      <c r="AS11" s="46"/>
      <c r="AT11" s="43"/>
      <c r="AU11" s="24"/>
      <c r="AV11" s="24"/>
      <c r="AW11" s="47">
        <v>6</v>
      </c>
      <c r="AX11" s="45" t="s">
        <v>0</v>
      </c>
      <c r="AY11" s="47">
        <v>6</v>
      </c>
      <c r="AZ11" s="24"/>
      <c r="BA11" s="24"/>
      <c r="BB11" s="46"/>
      <c r="BC11" s="24"/>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row>
    <row r="12" spans="1:120" ht="16.5" customHeight="1">
      <c r="A12" s="48" t="str">
        <f>VLOOKUP(A10,$A$26:$I$37,2,0)</f>
        <v>Renan Tusura</v>
      </c>
      <c r="B12" s="49"/>
      <c r="C12" s="49"/>
      <c r="D12" s="49"/>
      <c r="E12" s="49"/>
      <c r="F12" s="49"/>
      <c r="G12" s="49"/>
      <c r="H12" s="49"/>
      <c r="I12" s="50" t="str">
        <f>VLOOKUP(C10,$O$26:$W$37,2,0)</f>
        <v>Bruno Vasko</v>
      </c>
      <c r="J12" s="48" t="str">
        <f t="shared" ref="J12:J13" si="11">A12</f>
        <v>Renan Tusura</v>
      </c>
      <c r="K12" s="49"/>
      <c r="L12" s="49"/>
      <c r="M12" s="49"/>
      <c r="N12" s="49"/>
      <c r="O12" s="49"/>
      <c r="P12" s="49"/>
      <c r="Q12" s="49"/>
      <c r="R12" s="50" t="str">
        <f>I9</f>
        <v>Diego Banfi</v>
      </c>
      <c r="S12" s="48" t="str">
        <f t="shared" ref="S12:S13" si="12">J12</f>
        <v>Renan Tusura</v>
      </c>
      <c r="T12" s="49"/>
      <c r="U12" s="49"/>
      <c r="V12" s="49"/>
      <c r="W12" s="49"/>
      <c r="X12" s="49"/>
      <c r="Y12" s="49"/>
      <c r="Z12" s="49"/>
      <c r="AA12" s="50" t="str">
        <f>R9</f>
        <v>Celinho</v>
      </c>
      <c r="AB12" s="48" t="str">
        <f t="shared" ref="AB12:AB13" si="13">S12</f>
        <v>Renan Tusura</v>
      </c>
      <c r="AC12" s="49"/>
      <c r="AD12" s="49"/>
      <c r="AE12" s="49"/>
      <c r="AF12" s="49"/>
      <c r="AG12" s="49"/>
      <c r="AH12" s="49"/>
      <c r="AI12" s="49"/>
      <c r="AJ12" s="50" t="str">
        <f>AA9</f>
        <v>Vitinho</v>
      </c>
      <c r="AK12" s="48" t="str">
        <f t="shared" ref="AK12:AK13" si="14">AB12</f>
        <v>Renan Tusura</v>
      </c>
      <c r="AL12" s="49"/>
      <c r="AM12" s="49"/>
      <c r="AN12" s="49"/>
      <c r="AO12" s="49"/>
      <c r="AP12" s="49"/>
      <c r="AQ12" s="49"/>
      <c r="AR12" s="49"/>
      <c r="AS12" s="50" t="str">
        <f>AJ9</f>
        <v>Rony</v>
      </c>
      <c r="AT12" s="48" t="str">
        <f t="shared" ref="AT12:AT13" si="15">AK12</f>
        <v>Renan Tusura</v>
      </c>
      <c r="AU12" s="49"/>
      <c r="AV12" s="49"/>
      <c r="AW12" s="49"/>
      <c r="AX12" s="49"/>
      <c r="AY12" s="49"/>
      <c r="AZ12" s="49"/>
      <c r="BA12" s="49"/>
      <c r="BB12" s="50" t="str">
        <f>AS9</f>
        <v>Leo Rodrigues</v>
      </c>
      <c r="BC12" s="24"/>
      <c r="BD12" s="52">
        <f>IF(OR(D11="",F11=""),"",IF(D11&gt;F11,1,0))</f>
        <v>0</v>
      </c>
      <c r="BE12" s="52">
        <f>IF(OR(D11="",F11=""),"",IF(D11=F11,1,0))</f>
        <v>0</v>
      </c>
      <c r="BF12" s="52">
        <f>IF(OR(D11="",F11=""),"",IF(D11&lt;F11,1,0))</f>
        <v>1</v>
      </c>
      <c r="BG12" s="52">
        <f>IF(OR(D11="",F11=""),"",D11)</f>
        <v>2</v>
      </c>
      <c r="BH12" s="52">
        <f>IF(OR(D11="",F11=""),"",F11)</f>
        <v>3</v>
      </c>
      <c r="BI12" s="52">
        <f>BF12</f>
        <v>1</v>
      </c>
      <c r="BJ12" s="52">
        <f>BE12</f>
        <v>0</v>
      </c>
      <c r="BK12" s="52">
        <f>BD12</f>
        <v>0</v>
      </c>
      <c r="BL12" s="52">
        <f>BH12</f>
        <v>3</v>
      </c>
      <c r="BM12" s="52">
        <f>BG12</f>
        <v>2</v>
      </c>
      <c r="BN12" s="25"/>
      <c r="BO12" s="52">
        <f>IF(OR(M11="",O11=""),"",IF(M11&gt;O11,1,0))</f>
        <v>1</v>
      </c>
      <c r="BP12" s="52">
        <f>IF(OR(M11="",O11=""),"",IF(M11=O11,1,0))</f>
        <v>0</v>
      </c>
      <c r="BQ12" s="52">
        <f>IF(OR(M11="",O11=""),"",IF(M11&lt;O11,1,0))</f>
        <v>0</v>
      </c>
      <c r="BR12" s="52">
        <f>IF(OR(M11="",O11=""),"",M11)</f>
        <v>4</v>
      </c>
      <c r="BS12" s="52">
        <f>IF(OR(M11="",O11=""),"",O11)</f>
        <v>3</v>
      </c>
      <c r="BT12" s="52">
        <f>BQ12</f>
        <v>0</v>
      </c>
      <c r="BU12" s="52">
        <f>BP12</f>
        <v>0</v>
      </c>
      <c r="BV12" s="52">
        <f>BO12</f>
        <v>1</v>
      </c>
      <c r="BW12" s="52">
        <f>BS12</f>
        <v>3</v>
      </c>
      <c r="BX12" s="52">
        <f>BR12</f>
        <v>4</v>
      </c>
      <c r="BY12" s="25"/>
      <c r="BZ12" s="52">
        <f>IF(OR(V11="",X11=""),"",IF(V11&gt;X11,1,0))</f>
        <v>0</v>
      </c>
      <c r="CA12" s="52">
        <f>IF(OR(V11="",X11=""),"",IF(V11=X11,1,0))</f>
        <v>1</v>
      </c>
      <c r="CB12" s="52">
        <f>IF(OR(V11="",X11=""),"",IF(V11&lt;X11,1,0))</f>
        <v>0</v>
      </c>
      <c r="CC12" s="52">
        <f>IF(OR(V11="",X11=""),"",V11)</f>
        <v>5</v>
      </c>
      <c r="CD12" s="52">
        <f>IF(OR(V11="",X11=""),"",X11)</f>
        <v>5</v>
      </c>
      <c r="CE12" s="52">
        <f>CB12</f>
        <v>0</v>
      </c>
      <c r="CF12" s="52">
        <f>CA12</f>
        <v>1</v>
      </c>
      <c r="CG12" s="52">
        <f>BZ12</f>
        <v>0</v>
      </c>
      <c r="CH12" s="52">
        <f>CD12</f>
        <v>5</v>
      </c>
      <c r="CI12" s="52">
        <f>CC12</f>
        <v>5</v>
      </c>
      <c r="CJ12" s="25"/>
      <c r="CK12" s="52">
        <f>IF(OR(AE11="",AG11=""),"",IF(AE11&gt;AG11,1,0))</f>
        <v>0</v>
      </c>
      <c r="CL12" s="52">
        <f>IF(OR(AE11="",AG11=""),"",IF(AE11=AG11,1,0))</f>
        <v>1</v>
      </c>
      <c r="CM12" s="52">
        <f>IF(OR(AE11="",AG11=""),"",IF(AE11&lt;AG11,1,0))</f>
        <v>0</v>
      </c>
      <c r="CN12" s="52">
        <f>IF(OR(AE11="",AG11=""),"",AE11)</f>
        <v>3</v>
      </c>
      <c r="CO12" s="52">
        <f>IF(OR(AE11="",AG11=""),"",AG11)</f>
        <v>3</v>
      </c>
      <c r="CP12" s="52">
        <f>CM12</f>
        <v>0</v>
      </c>
      <c r="CQ12" s="52">
        <f>CL12</f>
        <v>1</v>
      </c>
      <c r="CR12" s="52">
        <f>CK12</f>
        <v>0</v>
      </c>
      <c r="CS12" s="52">
        <f>CO12</f>
        <v>3</v>
      </c>
      <c r="CT12" s="52">
        <f>CN12</f>
        <v>3</v>
      </c>
      <c r="CU12" s="25"/>
      <c r="CV12" s="52">
        <f>IF(OR(AN11="",AP11=""),"",IF(AN11&gt;AP11,1,0))</f>
        <v>0</v>
      </c>
      <c r="CW12" s="52">
        <f>IF(OR(AN11="",AP11=""),"",IF(AN11=AP11,1,0))</f>
        <v>0</v>
      </c>
      <c r="CX12" s="52">
        <f>IF(OR(AN11="",AP11=""),"",IF(AN11&lt;AP11,1,0))</f>
        <v>1</v>
      </c>
      <c r="CY12" s="52">
        <f>IF(OR(AN11="",AP11=""),"",AN11)</f>
        <v>1</v>
      </c>
      <c r="CZ12" s="52">
        <f>IF(OR(AN11="",AP11=""),"",AP11)</f>
        <v>3</v>
      </c>
      <c r="DA12" s="52">
        <f>CX12</f>
        <v>1</v>
      </c>
      <c r="DB12" s="52">
        <f>CW12</f>
        <v>0</v>
      </c>
      <c r="DC12" s="52">
        <f>CV12</f>
        <v>0</v>
      </c>
      <c r="DD12" s="52">
        <f>CZ12</f>
        <v>3</v>
      </c>
      <c r="DE12" s="52">
        <f>CY12</f>
        <v>1</v>
      </c>
      <c r="DF12" s="25"/>
      <c r="DG12" s="52">
        <f>IF(OR(AW11="",AY11=""),"",IF(AW11&gt;AY11,1,0))</f>
        <v>0</v>
      </c>
      <c r="DH12" s="52">
        <f>IF(OR(AW11="",AY11=""),"",IF(AW11=AY11,1,0))</f>
        <v>1</v>
      </c>
      <c r="DI12" s="52">
        <f>IF(OR(AW11="",AY11=""),"",IF(AW11&lt;AY11,1,0))</f>
        <v>0</v>
      </c>
      <c r="DJ12" s="52">
        <f>IF(OR(AW11="",AY11=""),"",AW11)</f>
        <v>6</v>
      </c>
      <c r="DK12" s="52">
        <f>IF(OR(AW11="",AY11=""),"",AY11)</f>
        <v>6</v>
      </c>
      <c r="DL12" s="52">
        <f>DI12</f>
        <v>0</v>
      </c>
      <c r="DM12" s="52">
        <f>DH12</f>
        <v>1</v>
      </c>
      <c r="DN12" s="52">
        <f>DG12</f>
        <v>0</v>
      </c>
      <c r="DO12" s="52">
        <f>DK12</f>
        <v>6</v>
      </c>
      <c r="DP12" s="52">
        <f>DJ12</f>
        <v>6</v>
      </c>
    </row>
    <row r="13" spans="1:120" ht="16.5" customHeight="1">
      <c r="A13" s="38">
        <f>A10+1</f>
        <v>3</v>
      </c>
      <c r="B13" s="24" t="s">
        <v>0</v>
      </c>
      <c r="C13" s="39">
        <f>C16+1</f>
        <v>4</v>
      </c>
      <c r="D13" s="40"/>
      <c r="E13" s="40"/>
      <c r="F13" s="40"/>
      <c r="G13" s="40"/>
      <c r="H13" s="41" t="s">
        <v>37</v>
      </c>
      <c r="I13" s="42">
        <v>3</v>
      </c>
      <c r="J13" s="38">
        <f t="shared" si="11"/>
        <v>3</v>
      </c>
      <c r="K13" s="24" t="s">
        <v>0</v>
      </c>
      <c r="L13" s="39">
        <f>C10</f>
        <v>5</v>
      </c>
      <c r="M13" s="40"/>
      <c r="N13" s="40"/>
      <c r="O13" s="40"/>
      <c r="P13" s="40"/>
      <c r="Q13" s="41" t="s">
        <v>37</v>
      </c>
      <c r="R13" s="42">
        <v>4</v>
      </c>
      <c r="S13" s="38">
        <f t="shared" si="12"/>
        <v>3</v>
      </c>
      <c r="T13" s="24" t="s">
        <v>0</v>
      </c>
      <c r="U13" s="39">
        <f>L10</f>
        <v>6</v>
      </c>
      <c r="V13" s="40"/>
      <c r="W13" s="40"/>
      <c r="X13" s="40"/>
      <c r="Y13" s="40"/>
      <c r="Z13" s="41" t="s">
        <v>37</v>
      </c>
      <c r="AA13" s="42">
        <v>5</v>
      </c>
      <c r="AB13" s="38">
        <f t="shared" si="13"/>
        <v>3</v>
      </c>
      <c r="AC13" s="24" t="s">
        <v>0</v>
      </c>
      <c r="AD13" s="39">
        <f>U10</f>
        <v>1</v>
      </c>
      <c r="AE13" s="40"/>
      <c r="AF13" s="40"/>
      <c r="AG13" s="40"/>
      <c r="AH13" s="40"/>
      <c r="AI13" s="41" t="s">
        <v>37</v>
      </c>
      <c r="AJ13" s="42">
        <v>1</v>
      </c>
      <c r="AK13" s="38">
        <f t="shared" si="14"/>
        <v>3</v>
      </c>
      <c r="AL13" s="24" t="s">
        <v>0</v>
      </c>
      <c r="AM13" s="39">
        <f>AD10</f>
        <v>2</v>
      </c>
      <c r="AN13" s="40"/>
      <c r="AO13" s="40"/>
      <c r="AP13" s="40"/>
      <c r="AQ13" s="40"/>
      <c r="AR13" s="41" t="s">
        <v>37</v>
      </c>
      <c r="AS13" s="42">
        <v>2</v>
      </c>
      <c r="AT13" s="38">
        <f t="shared" si="15"/>
        <v>3</v>
      </c>
      <c r="AU13" s="24" t="s">
        <v>0</v>
      </c>
      <c r="AV13" s="39">
        <f>AM10</f>
        <v>3</v>
      </c>
      <c r="AW13" s="40"/>
      <c r="AX13" s="40"/>
      <c r="AY13" s="40"/>
      <c r="AZ13" s="40"/>
      <c r="BA13" s="41" t="s">
        <v>37</v>
      </c>
      <c r="BB13" s="42">
        <v>3</v>
      </c>
      <c r="BC13" s="24"/>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5"/>
      <c r="DH13" s="25"/>
      <c r="DI13" s="25"/>
      <c r="DJ13" s="25"/>
      <c r="DK13" s="25"/>
      <c r="DL13" s="25"/>
      <c r="DM13" s="25"/>
      <c r="DN13" s="25"/>
      <c r="DO13" s="25"/>
      <c r="DP13" s="25"/>
    </row>
    <row r="14" spans="1:120" ht="21" customHeight="1">
      <c r="A14" s="43"/>
      <c r="B14" s="24"/>
      <c r="C14" s="24"/>
      <c r="D14" s="44">
        <v>2</v>
      </c>
      <c r="E14" s="45" t="s">
        <v>0</v>
      </c>
      <c r="F14" s="44">
        <v>3</v>
      </c>
      <c r="G14" s="24"/>
      <c r="H14" s="24"/>
      <c r="I14" s="46"/>
      <c r="J14" s="43"/>
      <c r="K14" s="24"/>
      <c r="L14" s="24"/>
      <c r="M14" s="47">
        <v>4</v>
      </c>
      <c r="N14" s="45" t="s">
        <v>0</v>
      </c>
      <c r="O14" s="47">
        <v>6</v>
      </c>
      <c r="P14" s="24"/>
      <c r="Q14" s="24"/>
      <c r="R14" s="46"/>
      <c r="S14" s="43"/>
      <c r="T14" s="24"/>
      <c r="U14" s="24"/>
      <c r="V14" s="47">
        <v>2</v>
      </c>
      <c r="W14" s="45" t="s">
        <v>0</v>
      </c>
      <c r="X14" s="47">
        <v>3</v>
      </c>
      <c r="Y14" s="24"/>
      <c r="Z14" s="24"/>
      <c r="AA14" s="46"/>
      <c r="AB14" s="43"/>
      <c r="AC14" s="24"/>
      <c r="AD14" s="24"/>
      <c r="AE14" s="47">
        <v>4</v>
      </c>
      <c r="AF14" s="45" t="s">
        <v>0</v>
      </c>
      <c r="AG14" s="47">
        <v>4</v>
      </c>
      <c r="AH14" s="24"/>
      <c r="AI14" s="24"/>
      <c r="AJ14" s="46"/>
      <c r="AK14" s="43"/>
      <c r="AL14" s="24"/>
      <c r="AM14" s="24"/>
      <c r="AN14" s="47">
        <v>3</v>
      </c>
      <c r="AO14" s="45" t="s">
        <v>0</v>
      </c>
      <c r="AP14" s="47">
        <v>5</v>
      </c>
      <c r="AQ14" s="24"/>
      <c r="AR14" s="24"/>
      <c r="AS14" s="46"/>
      <c r="AT14" s="43"/>
      <c r="AU14" s="24"/>
      <c r="AV14" s="24"/>
      <c r="AW14" s="47">
        <v>4</v>
      </c>
      <c r="AX14" s="45" t="s">
        <v>0</v>
      </c>
      <c r="AY14" s="47">
        <v>2</v>
      </c>
      <c r="AZ14" s="24"/>
      <c r="BA14" s="24"/>
      <c r="BB14" s="46"/>
      <c r="BC14" s="24"/>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c r="CZ14" s="25"/>
      <c r="DA14" s="25"/>
      <c r="DB14" s="25"/>
      <c r="DC14" s="25"/>
      <c r="DD14" s="25"/>
      <c r="DE14" s="25"/>
      <c r="DF14" s="25"/>
      <c r="DG14" s="25"/>
      <c r="DH14" s="25"/>
      <c r="DI14" s="25"/>
      <c r="DJ14" s="25"/>
      <c r="DK14" s="25"/>
      <c r="DL14" s="25"/>
      <c r="DM14" s="25"/>
      <c r="DN14" s="25"/>
      <c r="DO14" s="25"/>
      <c r="DP14" s="25"/>
    </row>
    <row r="15" spans="1:120" ht="16.5" customHeight="1">
      <c r="A15" s="48" t="str">
        <f>VLOOKUP(A13,$A$26:$I$37,2,0)</f>
        <v>Sidney Pereira</v>
      </c>
      <c r="B15" s="49"/>
      <c r="C15" s="49"/>
      <c r="D15" s="49"/>
      <c r="E15" s="49"/>
      <c r="F15" s="49"/>
      <c r="G15" s="49"/>
      <c r="H15" s="49"/>
      <c r="I15" s="50" t="str">
        <f>VLOOKUP(C13,$O$26:$W$37,2,0)</f>
        <v>Leo Rodrigues</v>
      </c>
      <c r="J15" s="48" t="str">
        <f t="shared" ref="J15:J16" si="16">A15</f>
        <v>Sidney Pereira</v>
      </c>
      <c r="K15" s="49"/>
      <c r="L15" s="49"/>
      <c r="M15" s="49"/>
      <c r="N15" s="49"/>
      <c r="O15" s="49"/>
      <c r="P15" s="49"/>
      <c r="Q15" s="49"/>
      <c r="R15" s="50" t="str">
        <f>I12</f>
        <v>Bruno Vasko</v>
      </c>
      <c r="S15" s="48" t="str">
        <f t="shared" ref="S15:S16" si="17">J15</f>
        <v>Sidney Pereira</v>
      </c>
      <c r="T15" s="49"/>
      <c r="U15" s="49"/>
      <c r="V15" s="49"/>
      <c r="W15" s="49"/>
      <c r="X15" s="49"/>
      <c r="Y15" s="49"/>
      <c r="Z15" s="49"/>
      <c r="AA15" s="50" t="str">
        <f>R12</f>
        <v>Diego Banfi</v>
      </c>
      <c r="AB15" s="48" t="str">
        <f t="shared" ref="AB15:AB16" si="18">S15</f>
        <v>Sidney Pereira</v>
      </c>
      <c r="AC15" s="49"/>
      <c r="AD15" s="49"/>
      <c r="AE15" s="49"/>
      <c r="AF15" s="49"/>
      <c r="AG15" s="49"/>
      <c r="AH15" s="49"/>
      <c r="AI15" s="49"/>
      <c r="AJ15" s="50" t="str">
        <f>AA12</f>
        <v>Celinho</v>
      </c>
      <c r="AK15" s="48" t="str">
        <f t="shared" ref="AK15:AK16" si="19">AB15</f>
        <v>Sidney Pereira</v>
      </c>
      <c r="AL15" s="49"/>
      <c r="AM15" s="49"/>
      <c r="AN15" s="49"/>
      <c r="AO15" s="49"/>
      <c r="AP15" s="49"/>
      <c r="AQ15" s="49"/>
      <c r="AR15" s="49"/>
      <c r="AS15" s="50" t="str">
        <f>AJ12</f>
        <v>Vitinho</v>
      </c>
      <c r="AT15" s="48" t="str">
        <f t="shared" ref="AT15:AT16" si="20">AK15</f>
        <v>Sidney Pereira</v>
      </c>
      <c r="AU15" s="49"/>
      <c r="AV15" s="49"/>
      <c r="AW15" s="49"/>
      <c r="AX15" s="49"/>
      <c r="AY15" s="49"/>
      <c r="AZ15" s="49"/>
      <c r="BA15" s="49"/>
      <c r="BB15" s="50" t="str">
        <f>AS12</f>
        <v>Rony</v>
      </c>
      <c r="BC15" s="24"/>
      <c r="BD15" s="52">
        <f>IF(OR(D14="",F14=""),"",IF(D14&gt;F14,1,0))</f>
        <v>0</v>
      </c>
      <c r="BE15" s="52">
        <f>IF(OR(D14="",F14=""),"",IF(D14=F14,1,0))</f>
        <v>0</v>
      </c>
      <c r="BF15" s="52">
        <f>IF(OR(D14="",F14=""),"",IF(D14&lt;F14,1,0))</f>
        <v>1</v>
      </c>
      <c r="BG15" s="52">
        <f>IF(OR(D14="",F14=""),"",D14)</f>
        <v>2</v>
      </c>
      <c r="BH15" s="52">
        <f>IF(OR(D14="",F14=""),"",F14)</f>
        <v>3</v>
      </c>
      <c r="BI15" s="52">
        <f>BF15</f>
        <v>1</v>
      </c>
      <c r="BJ15" s="52">
        <f>BE15</f>
        <v>0</v>
      </c>
      <c r="BK15" s="52">
        <f>BD15</f>
        <v>0</v>
      </c>
      <c r="BL15" s="52">
        <f>BH15</f>
        <v>3</v>
      </c>
      <c r="BM15" s="52">
        <f>BG15</f>
        <v>2</v>
      </c>
      <c r="BN15" s="25"/>
      <c r="BO15" s="52">
        <f>IF(OR(M14="",O14=""),"",IF(M14&gt;O14,1,0))</f>
        <v>0</v>
      </c>
      <c r="BP15" s="52">
        <f>IF(OR(M14="",O14=""),"",IF(M14=O14,1,0))</f>
        <v>0</v>
      </c>
      <c r="BQ15" s="52">
        <f>IF(OR(M14="",O14=""),"",IF(M14&lt;O14,1,0))</f>
        <v>1</v>
      </c>
      <c r="BR15" s="52">
        <f>IF(OR(M14="",O14=""),"",M14)</f>
        <v>4</v>
      </c>
      <c r="BS15" s="52">
        <f>IF(OR(M14="",O14=""),"",O14)</f>
        <v>6</v>
      </c>
      <c r="BT15" s="52">
        <f>BQ15</f>
        <v>1</v>
      </c>
      <c r="BU15" s="52">
        <f>BP15</f>
        <v>0</v>
      </c>
      <c r="BV15" s="52">
        <f>BO15</f>
        <v>0</v>
      </c>
      <c r="BW15" s="52">
        <f>BS15</f>
        <v>6</v>
      </c>
      <c r="BX15" s="52">
        <f>BR15</f>
        <v>4</v>
      </c>
      <c r="BY15" s="25"/>
      <c r="BZ15" s="52">
        <f>IF(OR(V14="",X14=""),"",IF(V14&gt;X14,1,0))</f>
        <v>0</v>
      </c>
      <c r="CA15" s="52">
        <f>IF(OR(V14="",X14=""),"",IF(V14=X14,1,0))</f>
        <v>0</v>
      </c>
      <c r="CB15" s="52">
        <f>IF(OR(V14="",X14=""),"",IF(V14&lt;X14,1,0))</f>
        <v>1</v>
      </c>
      <c r="CC15" s="52">
        <f>IF(OR(V14="",X14=""),"",V14)</f>
        <v>2</v>
      </c>
      <c r="CD15" s="52">
        <f>IF(OR(V14="",X14=""),"",X14)</f>
        <v>3</v>
      </c>
      <c r="CE15" s="52">
        <f>CB15</f>
        <v>1</v>
      </c>
      <c r="CF15" s="52">
        <f>CA15</f>
        <v>0</v>
      </c>
      <c r="CG15" s="52">
        <f>BZ15</f>
        <v>0</v>
      </c>
      <c r="CH15" s="52">
        <f>CD15</f>
        <v>3</v>
      </c>
      <c r="CI15" s="52">
        <f>CC15</f>
        <v>2</v>
      </c>
      <c r="CJ15" s="25"/>
      <c r="CK15" s="52">
        <f>IF(OR(AE14="",AG14=""),"",IF(AE14&gt;AG14,1,0))</f>
        <v>0</v>
      </c>
      <c r="CL15" s="52">
        <f>IF(OR(AE14="",AG14=""),"",IF(AE14=AG14,1,0))</f>
        <v>1</v>
      </c>
      <c r="CM15" s="52">
        <f>IF(OR(AE14="",AG14=""),"",IF(AE14&lt;AG14,1,0))</f>
        <v>0</v>
      </c>
      <c r="CN15" s="52">
        <f>IF(OR(AE14="",AG14=""),"",AE14)</f>
        <v>4</v>
      </c>
      <c r="CO15" s="52">
        <f>IF(OR(AE14="",AG14=""),"",AG14)</f>
        <v>4</v>
      </c>
      <c r="CP15" s="52">
        <f>CM15</f>
        <v>0</v>
      </c>
      <c r="CQ15" s="52">
        <f>CL15</f>
        <v>1</v>
      </c>
      <c r="CR15" s="52">
        <f>CK15</f>
        <v>0</v>
      </c>
      <c r="CS15" s="52">
        <f>CO15</f>
        <v>4</v>
      </c>
      <c r="CT15" s="52">
        <f>CN15</f>
        <v>4</v>
      </c>
      <c r="CU15" s="25"/>
      <c r="CV15" s="52">
        <f>IF(OR(AN14="",AP14=""),"",IF(AN14&gt;AP14,1,0))</f>
        <v>0</v>
      </c>
      <c r="CW15" s="52">
        <f>IF(OR(AN14="",AP14=""),"",IF(AN14=AP14,1,0))</f>
        <v>0</v>
      </c>
      <c r="CX15" s="52">
        <f>IF(OR(AN14="",AP14=""),"",IF(AN14&lt;AP14,1,0))</f>
        <v>1</v>
      </c>
      <c r="CY15" s="52">
        <f>IF(OR(AN14="",AP14=""),"",AN14)</f>
        <v>3</v>
      </c>
      <c r="CZ15" s="52">
        <f>IF(OR(AN14="",AP14=""),"",AP14)</f>
        <v>5</v>
      </c>
      <c r="DA15" s="52">
        <f>CX15</f>
        <v>1</v>
      </c>
      <c r="DB15" s="52">
        <f>CW15</f>
        <v>0</v>
      </c>
      <c r="DC15" s="52">
        <f>CV15</f>
        <v>0</v>
      </c>
      <c r="DD15" s="52">
        <f>CZ15</f>
        <v>5</v>
      </c>
      <c r="DE15" s="52">
        <f>CY15</f>
        <v>3</v>
      </c>
      <c r="DF15" s="25"/>
      <c r="DG15" s="52">
        <f>IF(OR(AW14="",AY14=""),"",IF(AW14&gt;AY14,1,0))</f>
        <v>1</v>
      </c>
      <c r="DH15" s="52">
        <f>IF(OR(AW14="",AY14=""),"",IF(AW14=AY14,1,0))</f>
        <v>0</v>
      </c>
      <c r="DI15" s="52">
        <f>IF(OR(AW14="",AY14=""),"",IF(AW14&lt;AY14,1,0))</f>
        <v>0</v>
      </c>
      <c r="DJ15" s="52">
        <f>IF(OR(AW14="",AY14=""),"",AW14)</f>
        <v>4</v>
      </c>
      <c r="DK15" s="52">
        <f>IF(OR(AW14="",AY14=""),"",AY14)</f>
        <v>2</v>
      </c>
      <c r="DL15" s="52">
        <f>DI15</f>
        <v>0</v>
      </c>
      <c r="DM15" s="52">
        <f>DH15</f>
        <v>0</v>
      </c>
      <c r="DN15" s="52">
        <f>DG15</f>
        <v>1</v>
      </c>
      <c r="DO15" s="52">
        <f>DK15</f>
        <v>2</v>
      </c>
      <c r="DP15" s="52">
        <f>DJ15</f>
        <v>4</v>
      </c>
    </row>
    <row r="16" spans="1:120" ht="16.5" customHeight="1">
      <c r="A16" s="38">
        <f>A13+1</f>
        <v>4</v>
      </c>
      <c r="B16" s="24" t="s">
        <v>0</v>
      </c>
      <c r="C16" s="39">
        <f>C19+1</f>
        <v>3</v>
      </c>
      <c r="D16" s="40"/>
      <c r="E16" s="40"/>
      <c r="F16" s="40"/>
      <c r="G16" s="40"/>
      <c r="H16" s="41" t="s">
        <v>37</v>
      </c>
      <c r="I16" s="42">
        <v>4</v>
      </c>
      <c r="J16" s="38">
        <f t="shared" si="16"/>
        <v>4</v>
      </c>
      <c r="K16" s="24" t="s">
        <v>0</v>
      </c>
      <c r="L16" s="39">
        <f>C13</f>
        <v>4</v>
      </c>
      <c r="M16" s="40"/>
      <c r="N16" s="40"/>
      <c r="O16" s="40"/>
      <c r="P16" s="40"/>
      <c r="Q16" s="41" t="s">
        <v>37</v>
      </c>
      <c r="R16" s="42">
        <v>5</v>
      </c>
      <c r="S16" s="38">
        <f t="shared" si="17"/>
        <v>4</v>
      </c>
      <c r="T16" s="24" t="s">
        <v>0</v>
      </c>
      <c r="U16" s="39">
        <f>L13</f>
        <v>5</v>
      </c>
      <c r="V16" s="40"/>
      <c r="W16" s="40"/>
      <c r="X16" s="40"/>
      <c r="Y16" s="40"/>
      <c r="Z16" s="41" t="s">
        <v>37</v>
      </c>
      <c r="AA16" s="42">
        <v>6</v>
      </c>
      <c r="AB16" s="38">
        <f t="shared" si="18"/>
        <v>4</v>
      </c>
      <c r="AC16" s="24" t="s">
        <v>0</v>
      </c>
      <c r="AD16" s="39">
        <f>U13</f>
        <v>6</v>
      </c>
      <c r="AE16" s="40"/>
      <c r="AF16" s="40"/>
      <c r="AG16" s="40"/>
      <c r="AH16" s="40"/>
      <c r="AI16" s="41" t="s">
        <v>37</v>
      </c>
      <c r="AJ16" s="42">
        <v>2</v>
      </c>
      <c r="AK16" s="38">
        <f t="shared" si="19"/>
        <v>4</v>
      </c>
      <c r="AL16" s="24" t="s">
        <v>0</v>
      </c>
      <c r="AM16" s="39">
        <f>AD13</f>
        <v>1</v>
      </c>
      <c r="AN16" s="40"/>
      <c r="AO16" s="40"/>
      <c r="AP16" s="40"/>
      <c r="AQ16" s="40"/>
      <c r="AR16" s="41" t="s">
        <v>37</v>
      </c>
      <c r="AS16" s="42">
        <v>3</v>
      </c>
      <c r="AT16" s="38">
        <f t="shared" si="20"/>
        <v>4</v>
      </c>
      <c r="AU16" s="24" t="s">
        <v>0</v>
      </c>
      <c r="AV16" s="39">
        <f>AM13</f>
        <v>2</v>
      </c>
      <c r="AW16" s="40"/>
      <c r="AX16" s="40"/>
      <c r="AY16" s="40"/>
      <c r="AZ16" s="40"/>
      <c r="BA16" s="41" t="s">
        <v>37</v>
      </c>
      <c r="BB16" s="42">
        <v>4</v>
      </c>
      <c r="BC16" s="24"/>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row>
    <row r="17" spans="1:120" ht="21" customHeight="1">
      <c r="A17" s="43"/>
      <c r="B17" s="24"/>
      <c r="C17" s="24"/>
      <c r="D17" s="44">
        <v>5</v>
      </c>
      <c r="E17" s="45" t="s">
        <v>0</v>
      </c>
      <c r="F17" s="44">
        <v>4</v>
      </c>
      <c r="G17" s="24"/>
      <c r="H17" s="24"/>
      <c r="I17" s="46"/>
      <c r="J17" s="43"/>
      <c r="K17" s="24"/>
      <c r="L17" s="24"/>
      <c r="M17" s="47">
        <v>2</v>
      </c>
      <c r="N17" s="45" t="s">
        <v>0</v>
      </c>
      <c r="O17" s="47">
        <v>3</v>
      </c>
      <c r="P17" s="24"/>
      <c r="Q17" s="24"/>
      <c r="R17" s="46"/>
      <c r="S17" s="43"/>
      <c r="T17" s="24"/>
      <c r="U17" s="24"/>
      <c r="V17" s="47">
        <v>6</v>
      </c>
      <c r="W17" s="45" t="s">
        <v>0</v>
      </c>
      <c r="X17" s="47">
        <v>4</v>
      </c>
      <c r="Y17" s="24"/>
      <c r="Z17" s="24"/>
      <c r="AA17" s="46"/>
      <c r="AB17" s="43"/>
      <c r="AC17" s="24"/>
      <c r="AD17" s="24"/>
      <c r="AE17" s="47">
        <v>0</v>
      </c>
      <c r="AF17" s="45" t="s">
        <v>0</v>
      </c>
      <c r="AG17" s="47">
        <v>5</v>
      </c>
      <c r="AH17" s="24"/>
      <c r="AI17" s="24"/>
      <c r="AJ17" s="46"/>
      <c r="AK17" s="43"/>
      <c r="AL17" s="24"/>
      <c r="AM17" s="24"/>
      <c r="AN17" s="47">
        <v>6</v>
      </c>
      <c r="AO17" s="45" t="s">
        <v>0</v>
      </c>
      <c r="AP17" s="47">
        <v>3</v>
      </c>
      <c r="AQ17" s="24"/>
      <c r="AR17" s="24"/>
      <c r="AS17" s="46"/>
      <c r="AT17" s="43"/>
      <c r="AU17" s="24"/>
      <c r="AV17" s="24"/>
      <c r="AW17" s="47">
        <v>5</v>
      </c>
      <c r="AX17" s="45" t="s">
        <v>0</v>
      </c>
      <c r="AY17" s="47">
        <v>5</v>
      </c>
      <c r="AZ17" s="24"/>
      <c r="BA17" s="24"/>
      <c r="BB17" s="46"/>
      <c r="BC17" s="24"/>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c r="CZ17" s="25"/>
      <c r="DA17" s="25"/>
      <c r="DB17" s="25"/>
      <c r="DC17" s="25"/>
      <c r="DD17" s="25"/>
      <c r="DE17" s="25"/>
      <c r="DF17" s="25"/>
      <c r="DG17" s="25"/>
      <c r="DH17" s="25"/>
      <c r="DI17" s="25"/>
      <c r="DJ17" s="25"/>
      <c r="DK17" s="25"/>
      <c r="DL17" s="25"/>
      <c r="DM17" s="25"/>
      <c r="DN17" s="25"/>
      <c r="DO17" s="25"/>
      <c r="DP17" s="25"/>
    </row>
    <row r="18" spans="1:120" ht="16.5" customHeight="1">
      <c r="A18" s="48" t="str">
        <f>VLOOKUP(A16,$A$26:$I$37,2,0)</f>
        <v>Neto</v>
      </c>
      <c r="B18" s="49"/>
      <c r="C18" s="49"/>
      <c r="D18" s="49"/>
      <c r="E18" s="49"/>
      <c r="F18" s="49"/>
      <c r="G18" s="49"/>
      <c r="H18" s="49"/>
      <c r="I18" s="50" t="str">
        <f>VLOOKUP(C16,$O$26:$W$37,2,0)</f>
        <v>Rony</v>
      </c>
      <c r="J18" s="48" t="str">
        <f t="shared" ref="J18:J19" si="21">A18</f>
        <v>Neto</v>
      </c>
      <c r="K18" s="49"/>
      <c r="L18" s="49"/>
      <c r="M18" s="49"/>
      <c r="N18" s="49"/>
      <c r="O18" s="49"/>
      <c r="P18" s="49"/>
      <c r="Q18" s="49"/>
      <c r="R18" s="50" t="str">
        <f>I15</f>
        <v>Leo Rodrigues</v>
      </c>
      <c r="S18" s="48" t="str">
        <f t="shared" ref="S18:S19" si="22">J18</f>
        <v>Neto</v>
      </c>
      <c r="T18" s="49"/>
      <c r="U18" s="49"/>
      <c r="V18" s="49"/>
      <c r="W18" s="49"/>
      <c r="X18" s="49"/>
      <c r="Y18" s="49"/>
      <c r="Z18" s="49"/>
      <c r="AA18" s="50" t="str">
        <f>R15</f>
        <v>Bruno Vasko</v>
      </c>
      <c r="AB18" s="48" t="str">
        <f t="shared" ref="AB18:AB19" si="23">S18</f>
        <v>Neto</v>
      </c>
      <c r="AC18" s="49"/>
      <c r="AD18" s="49"/>
      <c r="AE18" s="49"/>
      <c r="AF18" s="49"/>
      <c r="AG18" s="49"/>
      <c r="AH18" s="49"/>
      <c r="AI18" s="49"/>
      <c r="AJ18" s="50" t="str">
        <f>AA15</f>
        <v>Diego Banfi</v>
      </c>
      <c r="AK18" s="48" t="str">
        <f t="shared" ref="AK18:AK19" si="24">AB18</f>
        <v>Neto</v>
      </c>
      <c r="AL18" s="49"/>
      <c r="AM18" s="49"/>
      <c r="AN18" s="49"/>
      <c r="AO18" s="49"/>
      <c r="AP18" s="49"/>
      <c r="AQ18" s="49"/>
      <c r="AR18" s="49"/>
      <c r="AS18" s="50" t="str">
        <f>AJ15</f>
        <v>Celinho</v>
      </c>
      <c r="AT18" s="48" t="str">
        <f t="shared" ref="AT18:AT19" si="25">AK18</f>
        <v>Neto</v>
      </c>
      <c r="AU18" s="49"/>
      <c r="AV18" s="49"/>
      <c r="AW18" s="49"/>
      <c r="AX18" s="49"/>
      <c r="AY18" s="49"/>
      <c r="AZ18" s="49"/>
      <c r="BA18" s="49"/>
      <c r="BB18" s="50" t="str">
        <f>AS15</f>
        <v>Vitinho</v>
      </c>
      <c r="BC18" s="24"/>
      <c r="BD18" s="52">
        <f>IF(OR(D17="",F17=""),"",IF(D17&gt;F17,1,0))</f>
        <v>1</v>
      </c>
      <c r="BE18" s="52">
        <f>IF(OR(D17="",F17=""),"",IF(D17=F17,1,0))</f>
        <v>0</v>
      </c>
      <c r="BF18" s="52">
        <f>IF(OR(D17="",F17=""),"",IF(D17&lt;F17,1,0))</f>
        <v>0</v>
      </c>
      <c r="BG18" s="52">
        <f>IF(OR(D17="",F17=""),"",D17)</f>
        <v>5</v>
      </c>
      <c r="BH18" s="52">
        <f>IF(OR(D17="",F17=""),"",F17)</f>
        <v>4</v>
      </c>
      <c r="BI18" s="52">
        <f>BF18</f>
        <v>0</v>
      </c>
      <c r="BJ18" s="52">
        <f>BE18</f>
        <v>0</v>
      </c>
      <c r="BK18" s="52">
        <f>BD18</f>
        <v>1</v>
      </c>
      <c r="BL18" s="52">
        <f>BH18</f>
        <v>4</v>
      </c>
      <c r="BM18" s="52">
        <f>BG18</f>
        <v>5</v>
      </c>
      <c r="BN18" s="25"/>
      <c r="BO18" s="52">
        <f>IF(OR(M17="",O17=""),"",IF(M17&gt;O17,1,0))</f>
        <v>0</v>
      </c>
      <c r="BP18" s="52">
        <f>IF(OR(M17="",O17=""),"",IF(M17=O17,1,0))</f>
        <v>0</v>
      </c>
      <c r="BQ18" s="52">
        <f>IF(OR(M17="",O17=""),"",IF(M17&lt;O17,1,0))</f>
        <v>1</v>
      </c>
      <c r="BR18" s="52">
        <f>IF(OR(M17="",O17=""),"",M17)</f>
        <v>2</v>
      </c>
      <c r="BS18" s="52">
        <f>IF(OR(M17="",O17=""),"",O17)</f>
        <v>3</v>
      </c>
      <c r="BT18" s="52">
        <f>BQ18</f>
        <v>1</v>
      </c>
      <c r="BU18" s="52">
        <f>BP18</f>
        <v>0</v>
      </c>
      <c r="BV18" s="52">
        <f>BO18</f>
        <v>0</v>
      </c>
      <c r="BW18" s="52">
        <f>BS18</f>
        <v>3</v>
      </c>
      <c r="BX18" s="52">
        <f>BR18</f>
        <v>2</v>
      </c>
      <c r="BY18" s="25"/>
      <c r="BZ18" s="52">
        <f>IF(OR(V17="",X17=""),"",IF(V17&gt;X17,1,0))</f>
        <v>1</v>
      </c>
      <c r="CA18" s="52">
        <f>IF(OR(V17="",X17=""),"",IF(V17=X17,1,0))</f>
        <v>0</v>
      </c>
      <c r="CB18" s="52">
        <f>IF(OR(V17="",X17=""),"",IF(V17&lt;X17,1,0))</f>
        <v>0</v>
      </c>
      <c r="CC18" s="52">
        <f>IF(OR(V17="",X17=""),"",V17)</f>
        <v>6</v>
      </c>
      <c r="CD18" s="52">
        <f>IF(OR(V17="",X17=""),"",X17)</f>
        <v>4</v>
      </c>
      <c r="CE18" s="52">
        <f>CB18</f>
        <v>0</v>
      </c>
      <c r="CF18" s="52">
        <f>CA18</f>
        <v>0</v>
      </c>
      <c r="CG18" s="52">
        <f>BZ18</f>
        <v>1</v>
      </c>
      <c r="CH18" s="52">
        <f>CD18</f>
        <v>4</v>
      </c>
      <c r="CI18" s="52">
        <f>CC18</f>
        <v>6</v>
      </c>
      <c r="CJ18" s="25"/>
      <c r="CK18" s="52">
        <f>IF(OR(AE17="",AG17=""),"",IF(AE17&gt;AG17,1,0))</f>
        <v>0</v>
      </c>
      <c r="CL18" s="52">
        <f>IF(OR(AE17="",AG17=""),"",IF(AE17=AG17,1,0))</f>
        <v>0</v>
      </c>
      <c r="CM18" s="52">
        <f>IF(OR(AE17="",AG17=""),"",IF(AE17&lt;AG17,1,0))</f>
        <v>1</v>
      </c>
      <c r="CN18" s="52">
        <f>IF(OR(AE17="",AG17=""),"",AE17)</f>
        <v>0</v>
      </c>
      <c r="CO18" s="52">
        <f>IF(OR(AE17="",AG17=""),"",AG17)</f>
        <v>5</v>
      </c>
      <c r="CP18" s="52">
        <f>CM18</f>
        <v>1</v>
      </c>
      <c r="CQ18" s="52">
        <f>CL18</f>
        <v>0</v>
      </c>
      <c r="CR18" s="52">
        <f>CK18</f>
        <v>0</v>
      </c>
      <c r="CS18" s="52">
        <f>CO18</f>
        <v>5</v>
      </c>
      <c r="CT18" s="52">
        <f>CN18</f>
        <v>0</v>
      </c>
      <c r="CU18" s="25"/>
      <c r="CV18" s="52">
        <f>IF(OR(AN17="",AP17=""),"",IF(AN17&gt;AP17,1,0))</f>
        <v>1</v>
      </c>
      <c r="CW18" s="52">
        <f>IF(OR(AN17="",AP17=""),"",IF(AN17=AP17,1,0))</f>
        <v>0</v>
      </c>
      <c r="CX18" s="52">
        <f>IF(OR(AN17="",AP17=""),"",IF(AN17&lt;AP17,1,0))</f>
        <v>0</v>
      </c>
      <c r="CY18" s="52">
        <f>IF(OR(AN17="",AP17=""),"",AN17)</f>
        <v>6</v>
      </c>
      <c r="CZ18" s="52">
        <f>IF(OR(AN17="",AP17=""),"",AP17)</f>
        <v>3</v>
      </c>
      <c r="DA18" s="52">
        <f>CX18</f>
        <v>0</v>
      </c>
      <c r="DB18" s="52">
        <f>CW18</f>
        <v>0</v>
      </c>
      <c r="DC18" s="52">
        <f>CV18</f>
        <v>1</v>
      </c>
      <c r="DD18" s="52">
        <f>CZ18</f>
        <v>3</v>
      </c>
      <c r="DE18" s="52">
        <f>CY18</f>
        <v>6</v>
      </c>
      <c r="DF18" s="25"/>
      <c r="DG18" s="52">
        <f>IF(OR(AW17="",AY17=""),"",IF(AW17&gt;AY17,1,0))</f>
        <v>0</v>
      </c>
      <c r="DH18" s="52">
        <f>IF(OR(AW17="",AY17=""),"",IF(AW17=AY17,1,0))</f>
        <v>1</v>
      </c>
      <c r="DI18" s="52">
        <f>IF(OR(AW17="",AY17=""),"",IF(AW17&lt;AY17,1,0))</f>
        <v>0</v>
      </c>
      <c r="DJ18" s="52">
        <f>IF(OR(AW17="",AY17=""),"",AW17)</f>
        <v>5</v>
      </c>
      <c r="DK18" s="52">
        <f>IF(OR(AW17="",AY17=""),"",AY17)</f>
        <v>5</v>
      </c>
      <c r="DL18" s="52">
        <f>DI18</f>
        <v>0</v>
      </c>
      <c r="DM18" s="52">
        <f>DH18</f>
        <v>1</v>
      </c>
      <c r="DN18" s="52">
        <f>DG18</f>
        <v>0</v>
      </c>
      <c r="DO18" s="52">
        <f>DK18</f>
        <v>5</v>
      </c>
      <c r="DP18" s="52">
        <f>DJ18</f>
        <v>5</v>
      </c>
    </row>
    <row r="19" spans="1:120" ht="16.5" customHeight="1">
      <c r="A19" s="38">
        <f>A16+1</f>
        <v>5</v>
      </c>
      <c r="B19" s="24" t="s">
        <v>0</v>
      </c>
      <c r="C19" s="39">
        <f>C22+1</f>
        <v>2</v>
      </c>
      <c r="D19" s="40"/>
      <c r="E19" s="40"/>
      <c r="F19" s="40"/>
      <c r="G19" s="40"/>
      <c r="H19" s="41" t="s">
        <v>37</v>
      </c>
      <c r="I19" s="42">
        <v>5</v>
      </c>
      <c r="J19" s="38">
        <f t="shared" si="21"/>
        <v>5</v>
      </c>
      <c r="K19" s="24" t="s">
        <v>0</v>
      </c>
      <c r="L19" s="39">
        <f>C16</f>
        <v>3</v>
      </c>
      <c r="M19" s="40"/>
      <c r="N19" s="40"/>
      <c r="O19" s="40"/>
      <c r="P19" s="40"/>
      <c r="Q19" s="41" t="s">
        <v>37</v>
      </c>
      <c r="R19" s="42">
        <v>6</v>
      </c>
      <c r="S19" s="38">
        <f t="shared" si="22"/>
        <v>5</v>
      </c>
      <c r="T19" s="24" t="s">
        <v>0</v>
      </c>
      <c r="U19" s="39">
        <f>L16</f>
        <v>4</v>
      </c>
      <c r="V19" s="40"/>
      <c r="W19" s="40"/>
      <c r="X19" s="40"/>
      <c r="Y19" s="40"/>
      <c r="Z19" s="41" t="s">
        <v>37</v>
      </c>
      <c r="AA19" s="42">
        <v>1</v>
      </c>
      <c r="AB19" s="38">
        <f t="shared" si="23"/>
        <v>5</v>
      </c>
      <c r="AC19" s="24" t="s">
        <v>0</v>
      </c>
      <c r="AD19" s="39">
        <f>U16</f>
        <v>5</v>
      </c>
      <c r="AE19" s="40"/>
      <c r="AF19" s="40"/>
      <c r="AG19" s="40"/>
      <c r="AH19" s="40"/>
      <c r="AI19" s="41" t="s">
        <v>37</v>
      </c>
      <c r="AJ19" s="42">
        <v>3</v>
      </c>
      <c r="AK19" s="38">
        <f t="shared" si="24"/>
        <v>5</v>
      </c>
      <c r="AL19" s="24" t="s">
        <v>0</v>
      </c>
      <c r="AM19" s="39">
        <f>AD16</f>
        <v>6</v>
      </c>
      <c r="AN19" s="40"/>
      <c r="AO19" s="40"/>
      <c r="AP19" s="40"/>
      <c r="AQ19" s="40"/>
      <c r="AR19" s="41" t="s">
        <v>37</v>
      </c>
      <c r="AS19" s="42">
        <v>4</v>
      </c>
      <c r="AT19" s="38">
        <f t="shared" si="25"/>
        <v>5</v>
      </c>
      <c r="AU19" s="24" t="s">
        <v>0</v>
      </c>
      <c r="AV19" s="39">
        <f>AM16</f>
        <v>1</v>
      </c>
      <c r="AW19" s="40"/>
      <c r="AX19" s="40"/>
      <c r="AY19" s="40"/>
      <c r="AZ19" s="40"/>
      <c r="BA19" s="41" t="s">
        <v>37</v>
      </c>
      <c r="BB19" s="42">
        <v>5</v>
      </c>
      <c r="BC19" s="24"/>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row>
    <row r="20" spans="1:120" ht="21" customHeight="1">
      <c r="A20" s="43"/>
      <c r="B20" s="24"/>
      <c r="C20" s="24"/>
      <c r="D20" s="44">
        <v>3</v>
      </c>
      <c r="E20" s="45" t="s">
        <v>0</v>
      </c>
      <c r="F20" s="44">
        <v>2</v>
      </c>
      <c r="G20" s="24"/>
      <c r="H20" s="24"/>
      <c r="I20" s="46"/>
      <c r="J20" s="43"/>
      <c r="K20" s="24"/>
      <c r="L20" s="24"/>
      <c r="M20" s="47">
        <v>3</v>
      </c>
      <c r="N20" s="45" t="s">
        <v>0</v>
      </c>
      <c r="O20" s="47">
        <v>4</v>
      </c>
      <c r="P20" s="24"/>
      <c r="Q20" s="24"/>
      <c r="R20" s="46"/>
      <c r="S20" s="43"/>
      <c r="T20" s="24"/>
      <c r="U20" s="24"/>
      <c r="V20" s="47">
        <v>7</v>
      </c>
      <c r="W20" s="45" t="s">
        <v>0</v>
      </c>
      <c r="X20" s="47">
        <v>6</v>
      </c>
      <c r="Y20" s="24"/>
      <c r="Z20" s="24"/>
      <c r="AA20" s="46"/>
      <c r="AB20" s="43"/>
      <c r="AC20" s="24"/>
      <c r="AD20" s="24"/>
      <c r="AE20" s="47">
        <v>6</v>
      </c>
      <c r="AF20" s="45" t="s">
        <v>0</v>
      </c>
      <c r="AG20" s="47">
        <v>4</v>
      </c>
      <c r="AH20" s="24"/>
      <c r="AI20" s="24"/>
      <c r="AJ20" s="46"/>
      <c r="AK20" s="43"/>
      <c r="AL20" s="24"/>
      <c r="AM20" s="24"/>
      <c r="AN20" s="47">
        <v>7</v>
      </c>
      <c r="AO20" s="45" t="s">
        <v>0</v>
      </c>
      <c r="AP20" s="47">
        <v>3</v>
      </c>
      <c r="AQ20" s="24"/>
      <c r="AR20" s="24"/>
      <c r="AS20" s="46"/>
      <c r="AT20" s="43"/>
      <c r="AU20" s="24"/>
      <c r="AV20" s="24"/>
      <c r="AW20" s="47">
        <v>3</v>
      </c>
      <c r="AX20" s="45" t="s">
        <v>0</v>
      </c>
      <c r="AY20" s="47">
        <v>6</v>
      </c>
      <c r="AZ20" s="24"/>
      <c r="BA20" s="24"/>
      <c r="BB20" s="46"/>
      <c r="BC20" s="24"/>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row>
    <row r="21" spans="1:120" ht="16.5" customHeight="1">
      <c r="A21" s="48" t="str">
        <f>VLOOKUP(A19,$A$26:$I$37,2,0)</f>
        <v>Felipe Ramos</v>
      </c>
      <c r="B21" s="49"/>
      <c r="C21" s="49"/>
      <c r="D21" s="49"/>
      <c r="E21" s="49"/>
      <c r="F21" s="49"/>
      <c r="G21" s="49"/>
      <c r="H21" s="49"/>
      <c r="I21" s="50" t="str">
        <f>VLOOKUP(C19,$O$26:$W$37,2,0)</f>
        <v>Vitinho</v>
      </c>
      <c r="J21" s="48" t="str">
        <f t="shared" ref="J21:J22" si="26">A21</f>
        <v>Felipe Ramos</v>
      </c>
      <c r="K21" s="49"/>
      <c r="L21" s="49"/>
      <c r="M21" s="49"/>
      <c r="N21" s="49"/>
      <c r="O21" s="49"/>
      <c r="P21" s="49"/>
      <c r="Q21" s="49"/>
      <c r="R21" s="50" t="str">
        <f>I18</f>
        <v>Rony</v>
      </c>
      <c r="S21" s="48" t="str">
        <f t="shared" ref="S21:S22" si="27">J21</f>
        <v>Felipe Ramos</v>
      </c>
      <c r="T21" s="49"/>
      <c r="U21" s="49"/>
      <c r="V21" s="49"/>
      <c r="W21" s="49"/>
      <c r="X21" s="49"/>
      <c r="Y21" s="49"/>
      <c r="Z21" s="49"/>
      <c r="AA21" s="50" t="str">
        <f>R18</f>
        <v>Leo Rodrigues</v>
      </c>
      <c r="AB21" s="48" t="str">
        <f t="shared" ref="AB21:AB22" si="28">S21</f>
        <v>Felipe Ramos</v>
      </c>
      <c r="AC21" s="49"/>
      <c r="AD21" s="49"/>
      <c r="AE21" s="49"/>
      <c r="AF21" s="49"/>
      <c r="AG21" s="49"/>
      <c r="AH21" s="49"/>
      <c r="AI21" s="49"/>
      <c r="AJ21" s="50" t="str">
        <f>AA18</f>
        <v>Bruno Vasko</v>
      </c>
      <c r="AK21" s="48" t="str">
        <f t="shared" ref="AK21:AK22" si="29">AB21</f>
        <v>Felipe Ramos</v>
      </c>
      <c r="AL21" s="49"/>
      <c r="AM21" s="49"/>
      <c r="AN21" s="49"/>
      <c r="AO21" s="49"/>
      <c r="AP21" s="49"/>
      <c r="AQ21" s="49"/>
      <c r="AR21" s="49"/>
      <c r="AS21" s="50" t="str">
        <f>AJ18</f>
        <v>Diego Banfi</v>
      </c>
      <c r="AT21" s="48" t="str">
        <f t="shared" ref="AT21:AT22" si="30">AK21</f>
        <v>Felipe Ramos</v>
      </c>
      <c r="AU21" s="49"/>
      <c r="AV21" s="49"/>
      <c r="AW21" s="49"/>
      <c r="AX21" s="49"/>
      <c r="AY21" s="49"/>
      <c r="AZ21" s="49"/>
      <c r="BA21" s="49"/>
      <c r="BB21" s="50" t="str">
        <f>AS18</f>
        <v>Celinho</v>
      </c>
      <c r="BC21" s="24"/>
      <c r="BD21" s="52">
        <f>IF(OR(D20="",F20=""),"",IF(D20&gt;F20,1,0))</f>
        <v>1</v>
      </c>
      <c r="BE21" s="52">
        <f>IF(OR(D20="",F20=""),"",IF(D20=F20,1,0))</f>
        <v>0</v>
      </c>
      <c r="BF21" s="52">
        <f>IF(OR(D20="",F20=""),"",IF(D20&lt;F20,1,0))</f>
        <v>0</v>
      </c>
      <c r="BG21" s="52">
        <f>IF(OR(D20="",F20=""),"",D20)</f>
        <v>3</v>
      </c>
      <c r="BH21" s="52">
        <f>IF(OR(D20="",F20=""),"",F20)</f>
        <v>2</v>
      </c>
      <c r="BI21" s="52">
        <f>BF21</f>
        <v>0</v>
      </c>
      <c r="BJ21" s="52">
        <f>BE21</f>
        <v>0</v>
      </c>
      <c r="BK21" s="52">
        <f>BD21</f>
        <v>1</v>
      </c>
      <c r="BL21" s="52">
        <f>BH21</f>
        <v>2</v>
      </c>
      <c r="BM21" s="52">
        <f>BG21</f>
        <v>3</v>
      </c>
      <c r="BN21" s="25"/>
      <c r="BO21" s="52">
        <f>IF(OR(M20="",O20=""),"",IF(M20&gt;O20,1,0))</f>
        <v>0</v>
      </c>
      <c r="BP21" s="52">
        <f>IF(OR(M20="",O20=""),"",IF(M20=O20,1,0))</f>
        <v>0</v>
      </c>
      <c r="BQ21" s="52">
        <f>IF(OR(M20="",O20=""),"",IF(M20&lt;O20,1,0))</f>
        <v>1</v>
      </c>
      <c r="BR21" s="52">
        <f>IF(OR(M20="",O20=""),"",M20)</f>
        <v>3</v>
      </c>
      <c r="BS21" s="52">
        <f>IF(OR(M20="",O20=""),"",O20)</f>
        <v>4</v>
      </c>
      <c r="BT21" s="52">
        <f>BQ21</f>
        <v>1</v>
      </c>
      <c r="BU21" s="52">
        <f>BP21</f>
        <v>0</v>
      </c>
      <c r="BV21" s="52">
        <f>BO21</f>
        <v>0</v>
      </c>
      <c r="BW21" s="52">
        <f>BS21</f>
        <v>4</v>
      </c>
      <c r="BX21" s="52">
        <f>BR21</f>
        <v>3</v>
      </c>
      <c r="BY21" s="25"/>
      <c r="BZ21" s="52">
        <f>IF(OR(V20="",X20=""),"",IF(V20&gt;X20,1,0))</f>
        <v>1</v>
      </c>
      <c r="CA21" s="52">
        <f>IF(OR(V20="",X20=""),"",IF(V20=X20,1,0))</f>
        <v>0</v>
      </c>
      <c r="CB21" s="52">
        <f>IF(OR(V20="",X20=""),"",IF(V20&lt;X20,1,0))</f>
        <v>0</v>
      </c>
      <c r="CC21" s="52">
        <f>IF(OR(V20="",X20=""),"",V20)</f>
        <v>7</v>
      </c>
      <c r="CD21" s="52">
        <f>IF(OR(V20="",X20=""),"",X20)</f>
        <v>6</v>
      </c>
      <c r="CE21" s="52">
        <f>CB21</f>
        <v>0</v>
      </c>
      <c r="CF21" s="52">
        <f>CA21</f>
        <v>0</v>
      </c>
      <c r="CG21" s="52">
        <f>BZ21</f>
        <v>1</v>
      </c>
      <c r="CH21" s="52">
        <f>CD21</f>
        <v>6</v>
      </c>
      <c r="CI21" s="52">
        <f>CC21</f>
        <v>7</v>
      </c>
      <c r="CJ21" s="25"/>
      <c r="CK21" s="52">
        <f>IF(OR(AE20="",AG20=""),"",IF(AE20&gt;AG20,1,0))</f>
        <v>1</v>
      </c>
      <c r="CL21" s="52">
        <f>IF(OR(AE20="",AG20=""),"",IF(AE20=AG20,1,0))</f>
        <v>0</v>
      </c>
      <c r="CM21" s="52">
        <f>IF(OR(AE20="",AG20=""),"",IF(AE20&lt;AG20,1,0))</f>
        <v>0</v>
      </c>
      <c r="CN21" s="52">
        <f>IF(OR(AE20="",AG20=""),"",AE20)</f>
        <v>6</v>
      </c>
      <c r="CO21" s="52">
        <f>IF(OR(AE20="",AG20=""),"",AG20)</f>
        <v>4</v>
      </c>
      <c r="CP21" s="52">
        <f>CM21</f>
        <v>0</v>
      </c>
      <c r="CQ21" s="52">
        <f>CL21</f>
        <v>0</v>
      </c>
      <c r="CR21" s="52">
        <f>CK21</f>
        <v>1</v>
      </c>
      <c r="CS21" s="52">
        <f>CO21</f>
        <v>4</v>
      </c>
      <c r="CT21" s="52">
        <f>CN21</f>
        <v>6</v>
      </c>
      <c r="CU21" s="25"/>
      <c r="CV21" s="52">
        <f>IF(OR(AN20="",AP20=""),"",IF(AN20&gt;AP20,1,0))</f>
        <v>1</v>
      </c>
      <c r="CW21" s="52">
        <f>IF(OR(AN20="",AP20=""),"",IF(AN20=AP20,1,0))</f>
        <v>0</v>
      </c>
      <c r="CX21" s="52">
        <f>IF(OR(AN20="",AP20=""),"",IF(AN20&lt;AP20,1,0))</f>
        <v>0</v>
      </c>
      <c r="CY21" s="52">
        <f>IF(OR(AN20="",AP20=""),"",AN20)</f>
        <v>7</v>
      </c>
      <c r="CZ21" s="52">
        <f>IF(OR(AN20="",AP20=""),"",AP20)</f>
        <v>3</v>
      </c>
      <c r="DA21" s="52">
        <f>CX21</f>
        <v>0</v>
      </c>
      <c r="DB21" s="52">
        <f>CW21</f>
        <v>0</v>
      </c>
      <c r="DC21" s="52">
        <f>CV21</f>
        <v>1</v>
      </c>
      <c r="DD21" s="52">
        <f>CZ21</f>
        <v>3</v>
      </c>
      <c r="DE21" s="52">
        <f>CY21</f>
        <v>7</v>
      </c>
      <c r="DF21" s="25"/>
      <c r="DG21" s="52">
        <f>IF(OR(AW20="",AY20=""),"",IF(AW20&gt;AY20,1,0))</f>
        <v>0</v>
      </c>
      <c r="DH21" s="52">
        <f>IF(OR(AW20="",AY20=""),"",IF(AW20=AY20,1,0))</f>
        <v>0</v>
      </c>
      <c r="DI21" s="52">
        <f>IF(OR(AW20="",AY20=""),"",IF(AW20&lt;AY20,1,0))</f>
        <v>1</v>
      </c>
      <c r="DJ21" s="52">
        <f>IF(OR(AW20="",AY20=""),"",AW20)</f>
        <v>3</v>
      </c>
      <c r="DK21" s="52">
        <f>IF(OR(AW20="",AY20=""),"",AY20)</f>
        <v>6</v>
      </c>
      <c r="DL21" s="52">
        <f>DI21</f>
        <v>1</v>
      </c>
      <c r="DM21" s="52">
        <f>DH21</f>
        <v>0</v>
      </c>
      <c r="DN21" s="52">
        <f>DG21</f>
        <v>0</v>
      </c>
      <c r="DO21" s="52">
        <f>DK21</f>
        <v>6</v>
      </c>
      <c r="DP21" s="52">
        <f>DJ21</f>
        <v>3</v>
      </c>
    </row>
    <row r="22" spans="1:120" ht="16.5" customHeight="1">
      <c r="A22" s="38">
        <f>A19+1</f>
        <v>6</v>
      </c>
      <c r="B22" s="24" t="s">
        <v>0</v>
      </c>
      <c r="C22" s="39">
        <v>1</v>
      </c>
      <c r="D22" s="40"/>
      <c r="E22" s="40"/>
      <c r="F22" s="40"/>
      <c r="G22" s="40"/>
      <c r="H22" s="41" t="s">
        <v>37</v>
      </c>
      <c r="I22" s="42">
        <v>6</v>
      </c>
      <c r="J22" s="38">
        <f t="shared" si="26"/>
        <v>6</v>
      </c>
      <c r="K22" s="24" t="s">
        <v>0</v>
      </c>
      <c r="L22" s="39">
        <f>C19</f>
        <v>2</v>
      </c>
      <c r="M22" s="40"/>
      <c r="N22" s="40"/>
      <c r="O22" s="40"/>
      <c r="P22" s="40"/>
      <c r="Q22" s="41" t="s">
        <v>37</v>
      </c>
      <c r="R22" s="42">
        <v>1</v>
      </c>
      <c r="S22" s="38">
        <f t="shared" si="27"/>
        <v>6</v>
      </c>
      <c r="T22" s="24" t="s">
        <v>0</v>
      </c>
      <c r="U22" s="39">
        <f>L19</f>
        <v>3</v>
      </c>
      <c r="V22" s="40"/>
      <c r="W22" s="40"/>
      <c r="X22" s="40"/>
      <c r="Y22" s="40"/>
      <c r="Z22" s="41" t="s">
        <v>37</v>
      </c>
      <c r="AA22" s="42">
        <v>2</v>
      </c>
      <c r="AB22" s="38">
        <f t="shared" si="28"/>
        <v>6</v>
      </c>
      <c r="AC22" s="24" t="s">
        <v>0</v>
      </c>
      <c r="AD22" s="39">
        <f>U19</f>
        <v>4</v>
      </c>
      <c r="AE22" s="40"/>
      <c r="AF22" s="40"/>
      <c r="AG22" s="40"/>
      <c r="AH22" s="40"/>
      <c r="AI22" s="41" t="s">
        <v>37</v>
      </c>
      <c r="AJ22" s="42">
        <v>4</v>
      </c>
      <c r="AK22" s="38">
        <f t="shared" si="29"/>
        <v>6</v>
      </c>
      <c r="AL22" s="24" t="s">
        <v>0</v>
      </c>
      <c r="AM22" s="39">
        <f>AD19</f>
        <v>5</v>
      </c>
      <c r="AN22" s="40"/>
      <c r="AO22" s="40"/>
      <c r="AP22" s="40"/>
      <c r="AQ22" s="40"/>
      <c r="AR22" s="41" t="s">
        <v>37</v>
      </c>
      <c r="AS22" s="42">
        <v>5</v>
      </c>
      <c r="AT22" s="38">
        <f t="shared" si="30"/>
        <v>6</v>
      </c>
      <c r="AU22" s="24" t="s">
        <v>0</v>
      </c>
      <c r="AV22" s="39">
        <f>AM19</f>
        <v>6</v>
      </c>
      <c r="AW22" s="40"/>
      <c r="AX22" s="40"/>
      <c r="AY22" s="40"/>
      <c r="AZ22" s="40"/>
      <c r="BA22" s="41" t="s">
        <v>37</v>
      </c>
      <c r="BB22" s="42">
        <v>6</v>
      </c>
      <c r="BC22" s="24"/>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5"/>
      <c r="DB22" s="25"/>
      <c r="DC22" s="25"/>
      <c r="DD22" s="25"/>
      <c r="DE22" s="25"/>
      <c r="DF22" s="25"/>
      <c r="DG22" s="25"/>
      <c r="DH22" s="25"/>
      <c r="DI22" s="25"/>
      <c r="DJ22" s="25"/>
      <c r="DK22" s="25"/>
      <c r="DL22" s="25"/>
      <c r="DM22" s="25"/>
      <c r="DN22" s="25"/>
      <c r="DO22" s="25"/>
      <c r="DP22" s="25"/>
    </row>
    <row r="23" spans="1:120" ht="21" customHeight="1">
      <c r="A23" s="43"/>
      <c r="B23" s="24"/>
      <c r="C23" s="24"/>
      <c r="D23" s="44">
        <v>2</v>
      </c>
      <c r="E23" s="45" t="s">
        <v>0</v>
      </c>
      <c r="F23" s="44">
        <v>4</v>
      </c>
      <c r="G23" s="24"/>
      <c r="H23" s="24"/>
      <c r="I23" s="46"/>
      <c r="J23" s="43"/>
      <c r="K23" s="24"/>
      <c r="L23" s="24"/>
      <c r="M23" s="47">
        <v>2</v>
      </c>
      <c r="N23" s="45" t="s">
        <v>0</v>
      </c>
      <c r="O23" s="47">
        <v>3</v>
      </c>
      <c r="P23" s="24"/>
      <c r="Q23" s="24"/>
      <c r="R23" s="46"/>
      <c r="S23" s="43"/>
      <c r="T23" s="24"/>
      <c r="U23" s="24"/>
      <c r="V23" s="47">
        <v>3</v>
      </c>
      <c r="W23" s="45" t="s">
        <v>0</v>
      </c>
      <c r="X23" s="47">
        <v>4</v>
      </c>
      <c r="Y23" s="24"/>
      <c r="Z23" s="24"/>
      <c r="AA23" s="46"/>
      <c r="AB23" s="43"/>
      <c r="AC23" s="24"/>
      <c r="AD23" s="24"/>
      <c r="AE23" s="47">
        <v>5</v>
      </c>
      <c r="AF23" s="45" t="s">
        <v>0</v>
      </c>
      <c r="AG23" s="47">
        <v>6</v>
      </c>
      <c r="AH23" s="24"/>
      <c r="AI23" s="24"/>
      <c r="AJ23" s="46"/>
      <c r="AK23" s="43"/>
      <c r="AL23" s="24"/>
      <c r="AM23" s="24"/>
      <c r="AN23" s="47">
        <v>4</v>
      </c>
      <c r="AO23" s="45" t="s">
        <v>0</v>
      </c>
      <c r="AP23" s="47">
        <v>6</v>
      </c>
      <c r="AQ23" s="24"/>
      <c r="AR23" s="24"/>
      <c r="AS23" s="46"/>
      <c r="AT23" s="43"/>
      <c r="AU23" s="24"/>
      <c r="AV23" s="24"/>
      <c r="AW23" s="47">
        <v>3</v>
      </c>
      <c r="AX23" s="45" t="s">
        <v>0</v>
      </c>
      <c r="AY23" s="47">
        <v>7</v>
      </c>
      <c r="AZ23" s="24"/>
      <c r="BA23" s="24"/>
      <c r="BB23" s="46"/>
      <c r="BC23" s="24"/>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5"/>
      <c r="DA23" s="25"/>
      <c r="DB23" s="25"/>
      <c r="DC23" s="25"/>
      <c r="DD23" s="25"/>
      <c r="DE23" s="25"/>
      <c r="DF23" s="25"/>
      <c r="DG23" s="25"/>
      <c r="DH23" s="25"/>
      <c r="DI23" s="25"/>
      <c r="DJ23" s="25"/>
      <c r="DK23" s="25"/>
      <c r="DL23" s="25"/>
      <c r="DM23" s="25"/>
      <c r="DN23" s="25"/>
      <c r="DO23" s="25"/>
      <c r="DP23" s="25"/>
    </row>
    <row r="24" spans="1:120" ht="16.5" customHeight="1">
      <c r="A24" s="48" t="str">
        <f>VLOOKUP(A22,$A$26:$I$37,2,0)</f>
        <v>Argentino</v>
      </c>
      <c r="B24" s="49"/>
      <c r="C24" s="49"/>
      <c r="D24" s="49"/>
      <c r="E24" s="49"/>
      <c r="F24" s="49"/>
      <c r="G24" s="49"/>
      <c r="H24" s="49"/>
      <c r="I24" s="50" t="str">
        <f>VLOOKUP(C22,$O$26:$W$37,2,0)</f>
        <v>Celinho</v>
      </c>
      <c r="J24" s="48" t="str">
        <f>A24</f>
        <v>Argentino</v>
      </c>
      <c r="K24" s="49"/>
      <c r="L24" s="49"/>
      <c r="M24" s="49"/>
      <c r="N24" s="49"/>
      <c r="O24" s="49"/>
      <c r="P24" s="49"/>
      <c r="Q24" s="49"/>
      <c r="R24" s="50" t="str">
        <f>I21</f>
        <v>Vitinho</v>
      </c>
      <c r="S24" s="48" t="str">
        <f>J24</f>
        <v>Argentino</v>
      </c>
      <c r="T24" s="49"/>
      <c r="U24" s="49"/>
      <c r="V24" s="49"/>
      <c r="W24" s="49"/>
      <c r="X24" s="49"/>
      <c r="Y24" s="49"/>
      <c r="Z24" s="49"/>
      <c r="AA24" s="50" t="str">
        <f>R21</f>
        <v>Rony</v>
      </c>
      <c r="AB24" s="48" t="str">
        <f>S24</f>
        <v>Argentino</v>
      </c>
      <c r="AC24" s="49"/>
      <c r="AD24" s="49"/>
      <c r="AE24" s="49"/>
      <c r="AF24" s="49"/>
      <c r="AG24" s="49"/>
      <c r="AH24" s="49"/>
      <c r="AI24" s="49"/>
      <c r="AJ24" s="50" t="str">
        <f>AA21</f>
        <v>Leo Rodrigues</v>
      </c>
      <c r="AK24" s="48" t="str">
        <f>AB24</f>
        <v>Argentino</v>
      </c>
      <c r="AL24" s="49"/>
      <c r="AM24" s="49"/>
      <c r="AN24" s="49"/>
      <c r="AO24" s="49"/>
      <c r="AP24" s="49"/>
      <c r="AQ24" s="49"/>
      <c r="AR24" s="49"/>
      <c r="AS24" s="50" t="str">
        <f>AJ21</f>
        <v>Bruno Vasko</v>
      </c>
      <c r="AT24" s="53" t="s">
        <v>39</v>
      </c>
      <c r="AU24" s="49"/>
      <c r="AV24" s="49"/>
      <c r="AW24" s="49"/>
      <c r="AX24" s="49"/>
      <c r="AY24" s="49"/>
      <c r="AZ24" s="49"/>
      <c r="BA24" s="49"/>
      <c r="BB24" s="51" t="s">
        <v>40</v>
      </c>
      <c r="BC24" s="24"/>
      <c r="BD24" s="52">
        <f>IF(OR(D23="",F23=""),"",IF(D23&gt;F23,1,0))</f>
        <v>0</v>
      </c>
      <c r="BE24" s="52">
        <f>IF(OR(D23="",F23=""),"",IF(D23=F23,1,0))</f>
        <v>0</v>
      </c>
      <c r="BF24" s="52">
        <f>IF(OR(D23="",F23=""),"",IF(D23&lt;F23,1,0))</f>
        <v>1</v>
      </c>
      <c r="BG24" s="52">
        <f>IF(OR(D23="",F23=""),"",D23)</f>
        <v>2</v>
      </c>
      <c r="BH24" s="52">
        <f>IF(OR(D23="",F23=""),"",F23)</f>
        <v>4</v>
      </c>
      <c r="BI24" s="52">
        <f>BF24</f>
        <v>1</v>
      </c>
      <c r="BJ24" s="52">
        <f>BE24</f>
        <v>0</v>
      </c>
      <c r="BK24" s="52">
        <f>BD24</f>
        <v>0</v>
      </c>
      <c r="BL24" s="52">
        <f>BH24</f>
        <v>4</v>
      </c>
      <c r="BM24" s="52">
        <f>BG24</f>
        <v>2</v>
      </c>
      <c r="BN24" s="25"/>
      <c r="BO24" s="52">
        <f>IF(OR(M23="",O23=""),"",IF(M23&gt;O23,1,0))</f>
        <v>0</v>
      </c>
      <c r="BP24" s="52">
        <f>IF(OR(M23="",O23=""),"",IF(M23=O23,1,0))</f>
        <v>0</v>
      </c>
      <c r="BQ24" s="52">
        <f>IF(OR(M23="",O23=""),"",IF(M23&lt;O23,1,0))</f>
        <v>1</v>
      </c>
      <c r="BR24" s="52">
        <f>IF(OR(M23="",O23=""),"",M23)</f>
        <v>2</v>
      </c>
      <c r="BS24" s="52">
        <f>IF(OR(M23="",O23=""),"",O23)</f>
        <v>3</v>
      </c>
      <c r="BT24" s="52">
        <f>BQ24</f>
        <v>1</v>
      </c>
      <c r="BU24" s="52">
        <f>BP24</f>
        <v>0</v>
      </c>
      <c r="BV24" s="52">
        <f>BO24</f>
        <v>0</v>
      </c>
      <c r="BW24" s="52">
        <f>BS24</f>
        <v>3</v>
      </c>
      <c r="BX24" s="52">
        <f>BR24</f>
        <v>2</v>
      </c>
      <c r="BY24" s="25"/>
      <c r="BZ24" s="52">
        <f>IF(OR(V23="",X23=""),"",IF(V23&gt;X23,1,0))</f>
        <v>0</v>
      </c>
      <c r="CA24" s="52">
        <f>IF(OR(V23="",X23=""),"",IF(V23=X23,1,0))</f>
        <v>0</v>
      </c>
      <c r="CB24" s="52">
        <f>IF(OR(V23="",X23=""),"",IF(V23&lt;X23,1,0))</f>
        <v>1</v>
      </c>
      <c r="CC24" s="52">
        <f>IF(OR(V23="",X23=""),"",V23)</f>
        <v>3</v>
      </c>
      <c r="CD24" s="52">
        <f>IF(OR(V23="",X23=""),"",X23)</f>
        <v>4</v>
      </c>
      <c r="CE24" s="52">
        <f>CB24</f>
        <v>1</v>
      </c>
      <c r="CF24" s="52">
        <f>CA24</f>
        <v>0</v>
      </c>
      <c r="CG24" s="52">
        <f>BZ24</f>
        <v>0</v>
      </c>
      <c r="CH24" s="52">
        <f>CD24</f>
        <v>4</v>
      </c>
      <c r="CI24" s="52">
        <f>CC24</f>
        <v>3</v>
      </c>
      <c r="CJ24" s="25"/>
      <c r="CK24" s="52">
        <f>IF(OR(AE23="",AG23=""),"",IF(AE23&gt;AG23,1,0))</f>
        <v>0</v>
      </c>
      <c r="CL24" s="52">
        <f>IF(OR(AE23="",AG23=""),"",IF(AE23=AG23,1,0))</f>
        <v>0</v>
      </c>
      <c r="CM24" s="52">
        <f>IF(OR(AE23="",AG23=""),"",IF(AE23&lt;AG23,1,0))</f>
        <v>1</v>
      </c>
      <c r="CN24" s="52">
        <f>IF(OR(AE23="",AG23=""),"",AE23)</f>
        <v>5</v>
      </c>
      <c r="CO24" s="52">
        <f>IF(OR(AE23="",AG23=""),"",AG23)</f>
        <v>6</v>
      </c>
      <c r="CP24" s="52">
        <f>CM24</f>
        <v>1</v>
      </c>
      <c r="CQ24" s="52">
        <f>CL24</f>
        <v>0</v>
      </c>
      <c r="CR24" s="52">
        <f>CK24</f>
        <v>0</v>
      </c>
      <c r="CS24" s="52">
        <f>CO24</f>
        <v>6</v>
      </c>
      <c r="CT24" s="52">
        <f>CN24</f>
        <v>5</v>
      </c>
      <c r="CU24" s="25"/>
      <c r="CV24" s="52">
        <f>IF(OR(AN23="",AP23=""),"",IF(AN23&gt;AP23,1,0))</f>
        <v>0</v>
      </c>
      <c r="CW24" s="52">
        <f>IF(OR(AN23="",AP23=""),"",IF(AN23=AP23,1,0))</f>
        <v>0</v>
      </c>
      <c r="CX24" s="52">
        <f>IF(OR(AN23="",AP23=""),"",IF(AN23&lt;AP23,1,0))</f>
        <v>1</v>
      </c>
      <c r="CY24" s="52">
        <f>IF(OR(AN23="",AP23=""),"",AN23)</f>
        <v>4</v>
      </c>
      <c r="CZ24" s="52">
        <f>IF(OR(AN23="",AP23=""),"",AP23)</f>
        <v>6</v>
      </c>
      <c r="DA24" s="52">
        <f>CX24</f>
        <v>1</v>
      </c>
      <c r="DB24" s="52">
        <f>CW24</f>
        <v>0</v>
      </c>
      <c r="DC24" s="52">
        <f>CV24</f>
        <v>0</v>
      </c>
      <c r="DD24" s="52">
        <f>CZ24</f>
        <v>6</v>
      </c>
      <c r="DE24" s="52">
        <f>CY24</f>
        <v>4</v>
      </c>
      <c r="DF24" s="25"/>
      <c r="DG24" s="52">
        <f>IF(OR(AW23="",AY23=""),"",IF(AW23&gt;AY23,1,0))</f>
        <v>0</v>
      </c>
      <c r="DH24" s="52">
        <f>IF(OR(AW23="",AY23=""),"",IF(AW23=AY23,1,0))</f>
        <v>0</v>
      </c>
      <c r="DI24" s="52">
        <f>IF(OR(AW23="",AY23=""),"",IF(AW23&lt;AY23,1,0))</f>
        <v>1</v>
      </c>
      <c r="DJ24" s="52">
        <f>IF(OR(AW23="",AY23=""),"",AW23)</f>
        <v>3</v>
      </c>
      <c r="DK24" s="52">
        <f>IF(OR(AW23="",AY23=""),"",AY23)</f>
        <v>7</v>
      </c>
      <c r="DL24" s="52">
        <f>DI24</f>
        <v>1</v>
      </c>
      <c r="DM24" s="52">
        <f>DH24</f>
        <v>0</v>
      </c>
      <c r="DN24" s="52">
        <f>DG24</f>
        <v>0</v>
      </c>
      <c r="DO24" s="52">
        <f>DK24</f>
        <v>7</v>
      </c>
      <c r="DP24" s="52">
        <f>DJ24</f>
        <v>3</v>
      </c>
    </row>
    <row r="25" spans="1:120" ht="21" customHeight="1">
      <c r="A25" s="100" t="s">
        <v>41</v>
      </c>
      <c r="B25" s="95"/>
      <c r="C25" s="95"/>
      <c r="D25" s="95"/>
      <c r="E25" s="95"/>
      <c r="F25" s="95"/>
      <c r="G25" s="95"/>
      <c r="H25" s="95"/>
      <c r="I25" s="95"/>
      <c r="J25" s="95"/>
      <c r="K25" s="95"/>
      <c r="L25" s="95"/>
      <c r="M25" s="95"/>
      <c r="N25" s="29" t="s">
        <v>42</v>
      </c>
      <c r="O25" s="30"/>
      <c r="P25" s="30"/>
      <c r="Q25" s="30"/>
      <c r="R25" s="30"/>
      <c r="S25" s="100" t="s">
        <v>43</v>
      </c>
      <c r="T25" s="95"/>
      <c r="U25" s="95"/>
      <c r="V25" s="95"/>
      <c r="W25" s="95"/>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24"/>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row>
    <row r="26" spans="1:120" ht="21" customHeight="1">
      <c r="A26" s="54">
        <v>1</v>
      </c>
      <c r="B26" s="114" t="s">
        <v>44</v>
      </c>
      <c r="C26" s="115"/>
      <c r="D26" s="115"/>
      <c r="E26" s="115"/>
      <c r="F26" s="115"/>
      <c r="G26" s="115"/>
      <c r="H26" s="115"/>
      <c r="I26" s="116"/>
      <c r="J26" s="55" t="s">
        <v>45</v>
      </c>
      <c r="K26" s="56"/>
      <c r="L26" s="107">
        <v>2168</v>
      </c>
      <c r="M26" s="108"/>
      <c r="N26" s="25"/>
      <c r="O26" s="54">
        <v>1</v>
      </c>
      <c r="P26" s="114" t="s">
        <v>46</v>
      </c>
      <c r="Q26" s="115"/>
      <c r="R26" s="115"/>
      <c r="S26" s="115"/>
      <c r="T26" s="115"/>
      <c r="U26" s="115"/>
      <c r="V26" s="115"/>
      <c r="W26" s="116"/>
      <c r="X26" s="55" t="s">
        <v>47</v>
      </c>
      <c r="Y26" s="56"/>
      <c r="Z26" s="107">
        <v>32</v>
      </c>
      <c r="AA26" s="108"/>
      <c r="AB26" s="25"/>
      <c r="AC26" s="25"/>
      <c r="AD26" s="25"/>
      <c r="AE26" s="25"/>
      <c r="AF26" s="25"/>
      <c r="AG26" s="25"/>
      <c r="AH26" s="25"/>
      <c r="AI26" s="25"/>
      <c r="AJ26" s="25"/>
      <c r="AK26" s="119" t="s">
        <v>48</v>
      </c>
      <c r="AL26" s="95"/>
      <c r="AM26" s="95"/>
      <c r="AN26" s="95"/>
      <c r="AO26" s="95"/>
      <c r="AP26" s="95"/>
      <c r="AQ26" s="95"/>
      <c r="AR26" s="95"/>
      <c r="AS26" s="95"/>
      <c r="AT26" s="95"/>
      <c r="AU26" s="95"/>
      <c r="AV26" s="95"/>
      <c r="AW26" s="95"/>
      <c r="AX26" s="95"/>
      <c r="AY26" s="95"/>
      <c r="AZ26" s="95"/>
      <c r="BA26" s="95"/>
      <c r="BB26" s="9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c r="DB26" s="25"/>
      <c r="DC26" s="25"/>
      <c r="DD26" s="25"/>
      <c r="DE26" s="25"/>
      <c r="DF26" s="25"/>
      <c r="DG26" s="25"/>
      <c r="DH26" s="25"/>
      <c r="DI26" s="25"/>
      <c r="DJ26" s="25"/>
      <c r="DK26" s="25"/>
      <c r="DL26" s="25"/>
      <c r="DM26" s="25"/>
      <c r="DN26" s="25"/>
      <c r="DO26" s="25"/>
      <c r="DP26" s="25"/>
    </row>
    <row r="27" spans="1:120" ht="21" customHeight="1">
      <c r="A27" s="54">
        <v>2</v>
      </c>
      <c r="B27" s="114" t="s">
        <v>49</v>
      </c>
      <c r="C27" s="115"/>
      <c r="D27" s="115"/>
      <c r="E27" s="115"/>
      <c r="F27" s="115"/>
      <c r="G27" s="115"/>
      <c r="H27" s="115"/>
      <c r="I27" s="116"/>
      <c r="J27" s="55" t="s">
        <v>45</v>
      </c>
      <c r="K27" s="56"/>
      <c r="L27" s="107">
        <v>48</v>
      </c>
      <c r="M27" s="108"/>
      <c r="N27" s="25"/>
      <c r="O27" s="54">
        <v>2</v>
      </c>
      <c r="P27" s="114" t="s">
        <v>50</v>
      </c>
      <c r="Q27" s="115"/>
      <c r="R27" s="115"/>
      <c r="S27" s="115"/>
      <c r="T27" s="115"/>
      <c r="U27" s="115"/>
      <c r="V27" s="115"/>
      <c r="W27" s="116"/>
      <c r="X27" s="55" t="s">
        <v>47</v>
      </c>
      <c r="Y27" s="56"/>
      <c r="Z27" s="107">
        <v>2292</v>
      </c>
      <c r="AA27" s="108"/>
      <c r="AB27" s="25"/>
      <c r="AC27" s="25"/>
      <c r="AD27" s="25"/>
      <c r="AE27" s="25"/>
      <c r="AF27" s="25"/>
      <c r="AG27" s="25"/>
      <c r="AH27" s="25"/>
      <c r="AI27" s="25"/>
      <c r="AJ27" s="25"/>
      <c r="AK27" s="57" t="s">
        <v>51</v>
      </c>
      <c r="AL27" s="58"/>
      <c r="AM27" s="120" t="s">
        <v>52</v>
      </c>
      <c r="AN27" s="93"/>
      <c r="AO27" s="93"/>
      <c r="AP27" s="93"/>
      <c r="AQ27" s="93"/>
      <c r="AR27" s="93"/>
      <c r="AS27" s="93"/>
      <c r="AT27" s="93"/>
      <c r="AU27" s="93"/>
      <c r="AV27" s="93"/>
      <c r="AW27" s="93"/>
      <c r="AX27" s="93"/>
      <c r="AY27" s="93"/>
      <c r="AZ27" s="93"/>
      <c r="BA27" s="93"/>
      <c r="BB27" s="93"/>
      <c r="BC27" s="25"/>
      <c r="BD27" s="25"/>
      <c r="BE27" s="25"/>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c r="CS27" s="25"/>
      <c r="CT27" s="25"/>
      <c r="CU27" s="25"/>
      <c r="CV27" s="25"/>
      <c r="CW27" s="25"/>
      <c r="CX27" s="25"/>
      <c r="CY27" s="25"/>
      <c r="CZ27" s="25"/>
      <c r="DA27" s="25"/>
      <c r="DB27" s="25"/>
      <c r="DC27" s="25"/>
      <c r="DD27" s="25"/>
      <c r="DE27" s="25"/>
      <c r="DF27" s="25"/>
      <c r="DG27" s="25"/>
      <c r="DH27" s="25"/>
      <c r="DI27" s="25"/>
      <c r="DJ27" s="25"/>
      <c r="DK27" s="25"/>
      <c r="DL27" s="25"/>
      <c r="DM27" s="25"/>
      <c r="DN27" s="25"/>
      <c r="DO27" s="25"/>
      <c r="DP27" s="25"/>
    </row>
    <row r="28" spans="1:120" ht="21" customHeight="1">
      <c r="A28" s="54">
        <v>3</v>
      </c>
      <c r="B28" s="114" t="s">
        <v>53</v>
      </c>
      <c r="C28" s="115"/>
      <c r="D28" s="115"/>
      <c r="E28" s="115"/>
      <c r="F28" s="115"/>
      <c r="G28" s="115"/>
      <c r="H28" s="115"/>
      <c r="I28" s="116"/>
      <c r="J28" s="55" t="s">
        <v>45</v>
      </c>
      <c r="K28" s="56"/>
      <c r="L28" s="107">
        <v>2562</v>
      </c>
      <c r="M28" s="108"/>
      <c r="N28" s="25"/>
      <c r="O28" s="54">
        <v>3</v>
      </c>
      <c r="P28" s="114" t="s">
        <v>54</v>
      </c>
      <c r="Q28" s="115"/>
      <c r="R28" s="115"/>
      <c r="S28" s="115"/>
      <c r="T28" s="115"/>
      <c r="U28" s="115"/>
      <c r="V28" s="115"/>
      <c r="W28" s="116"/>
      <c r="X28" s="55" t="s">
        <v>47</v>
      </c>
      <c r="Y28" s="56"/>
      <c r="Z28" s="107">
        <v>1087</v>
      </c>
      <c r="AA28" s="108"/>
      <c r="AB28" s="25"/>
      <c r="AC28" s="25"/>
      <c r="AD28" s="25"/>
      <c r="AE28" s="25"/>
      <c r="AF28" s="25"/>
      <c r="AG28" s="25"/>
      <c r="AH28" s="25"/>
      <c r="AI28" s="25"/>
      <c r="AJ28" s="25"/>
      <c r="AK28" s="9"/>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c r="CW28" s="25"/>
      <c r="CX28" s="25"/>
      <c r="CY28" s="25"/>
      <c r="CZ28" s="25"/>
      <c r="DA28" s="25"/>
      <c r="DB28" s="25"/>
      <c r="DC28" s="25"/>
      <c r="DD28" s="25"/>
      <c r="DE28" s="25"/>
      <c r="DF28" s="25"/>
      <c r="DG28" s="25"/>
      <c r="DH28" s="25"/>
      <c r="DI28" s="25"/>
      <c r="DJ28" s="25"/>
      <c r="DK28" s="25"/>
      <c r="DL28" s="25"/>
      <c r="DM28" s="25"/>
      <c r="DN28" s="25"/>
      <c r="DO28" s="25"/>
      <c r="DP28" s="25"/>
    </row>
    <row r="29" spans="1:120" ht="21" customHeight="1">
      <c r="A29" s="54">
        <v>4</v>
      </c>
      <c r="B29" s="114" t="s">
        <v>55</v>
      </c>
      <c r="C29" s="115"/>
      <c r="D29" s="115"/>
      <c r="E29" s="115"/>
      <c r="F29" s="115"/>
      <c r="G29" s="115"/>
      <c r="H29" s="115"/>
      <c r="I29" s="116"/>
      <c r="J29" s="55" t="s">
        <v>45</v>
      </c>
      <c r="K29" s="56"/>
      <c r="L29" s="107">
        <v>2432</v>
      </c>
      <c r="M29" s="108"/>
      <c r="N29" s="25"/>
      <c r="O29" s="54">
        <v>4</v>
      </c>
      <c r="P29" s="114" t="s">
        <v>56</v>
      </c>
      <c r="Q29" s="115"/>
      <c r="R29" s="115"/>
      <c r="S29" s="115"/>
      <c r="T29" s="115"/>
      <c r="U29" s="115"/>
      <c r="V29" s="115"/>
      <c r="W29" s="116"/>
      <c r="X29" s="55" t="s">
        <v>47</v>
      </c>
      <c r="Y29" s="56"/>
      <c r="Z29" s="107">
        <v>1068</v>
      </c>
      <c r="AA29" s="108"/>
      <c r="AB29" s="25"/>
      <c r="AC29" s="25"/>
      <c r="AD29" s="25"/>
      <c r="AE29" s="25"/>
      <c r="AF29" s="25"/>
      <c r="AG29" s="25"/>
      <c r="AH29" s="25"/>
      <c r="AI29" s="25"/>
      <c r="AJ29" s="25"/>
      <c r="AK29" s="9"/>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c r="DF29" s="25"/>
      <c r="DG29" s="25"/>
      <c r="DH29" s="25"/>
      <c r="DI29" s="25"/>
      <c r="DJ29" s="25"/>
      <c r="DK29" s="25"/>
      <c r="DL29" s="25"/>
      <c r="DM29" s="25"/>
      <c r="DN29" s="25"/>
      <c r="DO29" s="25"/>
      <c r="DP29" s="25"/>
    </row>
    <row r="30" spans="1:120" ht="21" customHeight="1">
      <c r="A30" s="54">
        <v>5</v>
      </c>
      <c r="B30" s="114" t="s">
        <v>57</v>
      </c>
      <c r="C30" s="115"/>
      <c r="D30" s="115"/>
      <c r="E30" s="115"/>
      <c r="F30" s="115"/>
      <c r="G30" s="115"/>
      <c r="H30" s="115"/>
      <c r="I30" s="116"/>
      <c r="J30" s="55" t="s">
        <v>45</v>
      </c>
      <c r="K30" s="56"/>
      <c r="L30" s="107">
        <v>1578</v>
      </c>
      <c r="M30" s="108"/>
      <c r="N30" s="25"/>
      <c r="O30" s="54">
        <v>5</v>
      </c>
      <c r="P30" s="114" t="s">
        <v>58</v>
      </c>
      <c r="Q30" s="115"/>
      <c r="R30" s="115"/>
      <c r="S30" s="115"/>
      <c r="T30" s="115"/>
      <c r="U30" s="115"/>
      <c r="V30" s="115"/>
      <c r="W30" s="116"/>
      <c r="X30" s="55" t="s">
        <v>47</v>
      </c>
      <c r="Y30" s="56"/>
      <c r="Z30" s="107">
        <v>2245</v>
      </c>
      <c r="AA30" s="108"/>
      <c r="AB30" s="59"/>
      <c r="AC30" s="25"/>
      <c r="AD30" s="60" t="s">
        <v>59</v>
      </c>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5"/>
      <c r="CY30" s="25"/>
      <c r="CZ30" s="25"/>
      <c r="DA30" s="25"/>
      <c r="DB30" s="25"/>
      <c r="DC30" s="25"/>
      <c r="DD30" s="25"/>
      <c r="DE30" s="25"/>
      <c r="DF30" s="25"/>
      <c r="DG30" s="25"/>
      <c r="DH30" s="25"/>
      <c r="DI30" s="25"/>
      <c r="DJ30" s="25"/>
      <c r="DK30" s="25"/>
      <c r="DL30" s="25"/>
      <c r="DM30" s="25"/>
      <c r="DN30" s="25"/>
      <c r="DO30" s="25"/>
      <c r="DP30" s="25"/>
    </row>
    <row r="31" spans="1:120" ht="21" customHeight="1">
      <c r="A31" s="54">
        <v>6</v>
      </c>
      <c r="B31" s="114" t="s">
        <v>60</v>
      </c>
      <c r="C31" s="115"/>
      <c r="D31" s="115"/>
      <c r="E31" s="115"/>
      <c r="F31" s="115"/>
      <c r="G31" s="115"/>
      <c r="H31" s="115"/>
      <c r="I31" s="116"/>
      <c r="J31" s="55" t="s">
        <v>45</v>
      </c>
      <c r="K31" s="56"/>
      <c r="L31" s="107">
        <v>1818</v>
      </c>
      <c r="M31" s="108"/>
      <c r="N31" s="25"/>
      <c r="O31" s="54">
        <v>6</v>
      </c>
      <c r="P31" s="114" t="s">
        <v>61</v>
      </c>
      <c r="Q31" s="115"/>
      <c r="R31" s="115"/>
      <c r="S31" s="115"/>
      <c r="T31" s="115"/>
      <c r="U31" s="115"/>
      <c r="V31" s="115"/>
      <c r="W31" s="116"/>
      <c r="X31" s="55" t="s">
        <v>47</v>
      </c>
      <c r="Y31" s="56"/>
      <c r="Z31" s="107">
        <v>1434</v>
      </c>
      <c r="AA31" s="108"/>
      <c r="AB31" s="59"/>
      <c r="AC31" s="25"/>
      <c r="AD31" s="109" t="s">
        <v>62</v>
      </c>
      <c r="AE31" s="110"/>
      <c r="AF31" s="110"/>
      <c r="AG31" s="110"/>
      <c r="AH31" s="110"/>
      <c r="AI31" s="110"/>
      <c r="AJ31" s="110"/>
      <c r="AK31" s="110"/>
      <c r="AL31" s="110"/>
      <c r="AM31" s="111"/>
      <c r="AN31" s="112">
        <f>AZ4</f>
        <v>27</v>
      </c>
      <c r="AO31" s="111"/>
      <c r="AP31" s="113" t="s">
        <v>63</v>
      </c>
      <c r="AQ31" s="112">
        <f>BB4</f>
        <v>45</v>
      </c>
      <c r="AR31" s="111"/>
      <c r="AS31" s="109" t="s">
        <v>64</v>
      </c>
      <c r="AT31" s="110"/>
      <c r="AU31" s="110"/>
      <c r="AV31" s="110"/>
      <c r="AW31" s="110"/>
      <c r="AX31" s="110"/>
      <c r="AY31" s="110"/>
      <c r="AZ31" s="110"/>
      <c r="BA31" s="110"/>
      <c r="BB31" s="111"/>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c r="CW31" s="25"/>
      <c r="CX31" s="25"/>
      <c r="CY31" s="25"/>
      <c r="CZ31" s="25"/>
      <c r="DA31" s="25"/>
      <c r="DB31" s="25"/>
      <c r="DC31" s="25"/>
      <c r="DD31" s="25"/>
      <c r="DE31" s="25"/>
      <c r="DF31" s="25"/>
      <c r="DG31" s="25"/>
      <c r="DH31" s="25"/>
      <c r="DI31" s="25"/>
      <c r="DJ31" s="25"/>
      <c r="DK31" s="25"/>
      <c r="DL31" s="25"/>
      <c r="DM31" s="25"/>
      <c r="DN31" s="25"/>
      <c r="DO31" s="25"/>
      <c r="DP31" s="25"/>
    </row>
    <row r="32" spans="1:120" ht="21" customHeight="1">
      <c r="A32" s="54" t="s">
        <v>65</v>
      </c>
      <c r="B32" s="114" t="s">
        <v>66</v>
      </c>
      <c r="C32" s="115"/>
      <c r="D32" s="115"/>
      <c r="E32" s="115"/>
      <c r="F32" s="115"/>
      <c r="G32" s="115"/>
      <c r="H32" s="115"/>
      <c r="I32" s="116"/>
      <c r="J32" s="55" t="s">
        <v>45</v>
      </c>
      <c r="K32" s="56"/>
      <c r="L32" s="107">
        <v>1046</v>
      </c>
      <c r="M32" s="108"/>
      <c r="N32" s="25"/>
      <c r="O32" s="54" t="s">
        <v>65</v>
      </c>
      <c r="P32" s="114" t="s">
        <v>38</v>
      </c>
      <c r="Q32" s="115"/>
      <c r="R32" s="115"/>
      <c r="S32" s="115"/>
      <c r="T32" s="115"/>
      <c r="U32" s="115"/>
      <c r="V32" s="115"/>
      <c r="W32" s="116"/>
      <c r="X32" s="55" t="s">
        <v>47</v>
      </c>
      <c r="Y32" s="56"/>
      <c r="Z32" s="107">
        <v>2043</v>
      </c>
      <c r="AA32" s="108"/>
      <c r="AB32" s="59"/>
      <c r="AC32" s="25"/>
      <c r="AD32" s="104"/>
      <c r="AE32" s="106"/>
      <c r="AF32" s="106"/>
      <c r="AG32" s="106"/>
      <c r="AH32" s="106"/>
      <c r="AI32" s="106"/>
      <c r="AJ32" s="106"/>
      <c r="AK32" s="106"/>
      <c r="AL32" s="106"/>
      <c r="AM32" s="102"/>
      <c r="AN32" s="104"/>
      <c r="AO32" s="102"/>
      <c r="AP32" s="95"/>
      <c r="AQ32" s="104"/>
      <c r="AR32" s="102"/>
      <c r="AS32" s="104"/>
      <c r="AT32" s="106"/>
      <c r="AU32" s="106"/>
      <c r="AV32" s="106"/>
      <c r="AW32" s="106"/>
      <c r="AX32" s="106"/>
      <c r="AY32" s="106"/>
      <c r="AZ32" s="106"/>
      <c r="BA32" s="106"/>
      <c r="BB32" s="102"/>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c r="DF32" s="25"/>
      <c r="DG32" s="25"/>
      <c r="DH32" s="25"/>
      <c r="DI32" s="25"/>
      <c r="DJ32" s="25"/>
      <c r="DK32" s="25"/>
      <c r="DL32" s="25"/>
      <c r="DM32" s="25"/>
      <c r="DN32" s="25"/>
      <c r="DO32" s="25"/>
      <c r="DP32" s="25"/>
    </row>
    <row r="33" spans="1:120" ht="21" customHeight="1">
      <c r="A33" s="54" t="s">
        <v>67</v>
      </c>
      <c r="B33" s="114" t="s">
        <v>39</v>
      </c>
      <c r="C33" s="115"/>
      <c r="D33" s="115"/>
      <c r="E33" s="115"/>
      <c r="F33" s="115"/>
      <c r="G33" s="115"/>
      <c r="H33" s="115"/>
      <c r="I33" s="116"/>
      <c r="J33" s="55" t="s">
        <v>45</v>
      </c>
      <c r="K33" s="56"/>
      <c r="L33" s="107">
        <v>2494</v>
      </c>
      <c r="M33" s="108"/>
      <c r="N33" s="25"/>
      <c r="O33" s="54" t="s">
        <v>67</v>
      </c>
      <c r="P33" s="114" t="s">
        <v>68</v>
      </c>
      <c r="Q33" s="115"/>
      <c r="R33" s="115"/>
      <c r="S33" s="115"/>
      <c r="T33" s="115"/>
      <c r="U33" s="115"/>
      <c r="V33" s="115"/>
      <c r="W33" s="116"/>
      <c r="X33" s="55" t="s">
        <v>47</v>
      </c>
      <c r="Y33" s="56"/>
      <c r="Z33" s="107">
        <v>2519</v>
      </c>
      <c r="AA33" s="108"/>
      <c r="AB33" s="59"/>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c r="DM33" s="25"/>
      <c r="DN33" s="25"/>
      <c r="DO33" s="25"/>
      <c r="DP33" s="25"/>
    </row>
    <row r="34" spans="1:120" ht="21" customHeight="1">
      <c r="A34" s="54" t="s">
        <v>69</v>
      </c>
      <c r="B34" s="114"/>
      <c r="C34" s="115"/>
      <c r="D34" s="115"/>
      <c r="E34" s="115"/>
      <c r="F34" s="115"/>
      <c r="G34" s="115"/>
      <c r="H34" s="115"/>
      <c r="I34" s="116"/>
      <c r="J34" s="55" t="s">
        <v>45</v>
      </c>
      <c r="K34" s="56"/>
      <c r="L34" s="107"/>
      <c r="M34" s="108"/>
      <c r="N34" s="25"/>
      <c r="O34" s="54" t="s">
        <v>69</v>
      </c>
      <c r="P34" s="114" t="s">
        <v>40</v>
      </c>
      <c r="Q34" s="115"/>
      <c r="R34" s="115"/>
      <c r="S34" s="115"/>
      <c r="T34" s="115"/>
      <c r="U34" s="115"/>
      <c r="V34" s="115"/>
      <c r="W34" s="116"/>
      <c r="X34" s="55" t="s">
        <v>47</v>
      </c>
      <c r="Y34" s="56"/>
      <c r="Z34" s="107">
        <v>1479</v>
      </c>
      <c r="AA34" s="108"/>
      <c r="AB34" s="59"/>
      <c r="AC34" s="25"/>
      <c r="AD34" s="25"/>
      <c r="AE34" s="117"/>
      <c r="AF34" s="98"/>
      <c r="AG34" s="98"/>
      <c r="AH34" s="98"/>
      <c r="AI34" s="98"/>
      <c r="AJ34" s="98"/>
      <c r="AK34" s="98"/>
      <c r="AL34" s="98"/>
      <c r="AM34" s="98"/>
      <c r="AN34" s="25"/>
      <c r="AO34" s="25"/>
      <c r="AP34" s="25"/>
      <c r="AQ34" s="25"/>
      <c r="AR34" s="25"/>
      <c r="AS34" s="117"/>
      <c r="AT34" s="98"/>
      <c r="AU34" s="98"/>
      <c r="AV34" s="98"/>
      <c r="AW34" s="98"/>
      <c r="AX34" s="98"/>
      <c r="AY34" s="98"/>
      <c r="AZ34" s="98"/>
      <c r="BA34" s="98"/>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c r="CW34" s="25"/>
      <c r="CX34" s="25"/>
      <c r="CY34" s="25"/>
      <c r="CZ34" s="25"/>
      <c r="DA34" s="25"/>
      <c r="DB34" s="25"/>
      <c r="DC34" s="25"/>
      <c r="DD34" s="25"/>
      <c r="DE34" s="25"/>
      <c r="DF34" s="25"/>
      <c r="DG34" s="25"/>
      <c r="DH34" s="25"/>
      <c r="DI34" s="25"/>
      <c r="DJ34" s="25"/>
      <c r="DK34" s="25"/>
      <c r="DL34" s="25"/>
      <c r="DM34" s="25"/>
      <c r="DN34" s="25"/>
      <c r="DO34" s="25"/>
      <c r="DP34" s="25"/>
    </row>
    <row r="35" spans="1:120" ht="21" customHeight="1">
      <c r="A35" s="54" t="s">
        <v>70</v>
      </c>
      <c r="B35" s="114"/>
      <c r="C35" s="115"/>
      <c r="D35" s="115"/>
      <c r="E35" s="115"/>
      <c r="F35" s="115"/>
      <c r="G35" s="115"/>
      <c r="H35" s="115"/>
      <c r="I35" s="116"/>
      <c r="J35" s="55" t="s">
        <v>45</v>
      </c>
      <c r="K35" s="56"/>
      <c r="L35" s="107"/>
      <c r="M35" s="108"/>
      <c r="N35" s="25"/>
      <c r="O35" s="54" t="s">
        <v>70</v>
      </c>
      <c r="P35" s="114"/>
      <c r="Q35" s="115"/>
      <c r="R35" s="115"/>
      <c r="S35" s="115"/>
      <c r="T35" s="115"/>
      <c r="U35" s="115"/>
      <c r="V35" s="115"/>
      <c r="W35" s="116"/>
      <c r="X35" s="55" t="s">
        <v>47</v>
      </c>
      <c r="Y35" s="56"/>
      <c r="Z35" s="107"/>
      <c r="AA35" s="108"/>
      <c r="AB35" s="59"/>
      <c r="AC35" s="25"/>
      <c r="AD35" s="25"/>
      <c r="AE35" s="118" t="s">
        <v>71</v>
      </c>
      <c r="AF35" s="95"/>
      <c r="AG35" s="95"/>
      <c r="AH35" s="95"/>
      <c r="AI35" s="95"/>
      <c r="AJ35" s="95"/>
      <c r="AK35" s="95"/>
      <c r="AL35" s="95"/>
      <c r="AM35" s="95"/>
      <c r="AN35" s="25"/>
      <c r="AO35" s="25"/>
      <c r="AP35" s="25"/>
      <c r="AQ35" s="25"/>
      <c r="AR35" s="25"/>
      <c r="AS35" s="118" t="s">
        <v>72</v>
      </c>
      <c r="AT35" s="95"/>
      <c r="AU35" s="95"/>
      <c r="AV35" s="95"/>
      <c r="AW35" s="95"/>
      <c r="AX35" s="95"/>
      <c r="AY35" s="95"/>
      <c r="AZ35" s="95"/>
      <c r="BA35" s="9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c r="CS35" s="25"/>
      <c r="CT35" s="25"/>
      <c r="CU35" s="25"/>
      <c r="CV35" s="25"/>
      <c r="CW35" s="25"/>
      <c r="CX35" s="25"/>
      <c r="CY35" s="25"/>
      <c r="CZ35" s="25"/>
      <c r="DA35" s="25"/>
      <c r="DB35" s="25"/>
      <c r="DC35" s="25"/>
      <c r="DD35" s="25"/>
      <c r="DE35" s="25"/>
      <c r="DF35" s="25"/>
      <c r="DG35" s="25"/>
      <c r="DH35" s="25"/>
      <c r="DI35" s="25"/>
      <c r="DJ35" s="25"/>
      <c r="DK35" s="25"/>
      <c r="DL35" s="25"/>
      <c r="DM35" s="25"/>
      <c r="DN35" s="25"/>
      <c r="DO35" s="25"/>
      <c r="DP35" s="25"/>
    </row>
    <row r="36" spans="1:120" ht="21" customHeight="1">
      <c r="A36" s="54" t="s">
        <v>73</v>
      </c>
      <c r="B36" s="114"/>
      <c r="C36" s="115"/>
      <c r="D36" s="115"/>
      <c r="E36" s="115"/>
      <c r="F36" s="115"/>
      <c r="G36" s="115"/>
      <c r="H36" s="115"/>
      <c r="I36" s="116"/>
      <c r="J36" s="55" t="s">
        <v>45</v>
      </c>
      <c r="K36" s="56"/>
      <c r="L36" s="107"/>
      <c r="M36" s="108"/>
      <c r="N36" s="25"/>
      <c r="O36" s="54" t="s">
        <v>73</v>
      </c>
      <c r="P36" s="114"/>
      <c r="Q36" s="115"/>
      <c r="R36" s="115"/>
      <c r="S36" s="115"/>
      <c r="T36" s="115"/>
      <c r="U36" s="115"/>
      <c r="V36" s="115"/>
      <c r="W36" s="116"/>
      <c r="X36" s="55" t="s">
        <v>47</v>
      </c>
      <c r="Y36" s="56"/>
      <c r="Z36" s="107"/>
      <c r="AA36" s="108"/>
      <c r="AB36" s="59"/>
      <c r="AC36" s="25"/>
      <c r="AD36" s="25"/>
      <c r="AE36" s="25"/>
      <c r="AF36" s="25"/>
      <c r="AG36" s="25"/>
      <c r="AH36" s="25"/>
      <c r="AI36" s="25"/>
      <c r="AJ36" s="25"/>
      <c r="AK36" s="117"/>
      <c r="AL36" s="98"/>
      <c r="AM36" s="98"/>
      <c r="AN36" s="98"/>
      <c r="AO36" s="98"/>
      <c r="AP36" s="98"/>
      <c r="AQ36" s="98"/>
      <c r="AR36" s="98"/>
      <c r="AS36" s="98"/>
      <c r="AT36" s="98"/>
      <c r="AU36" s="98"/>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c r="CS36" s="25"/>
      <c r="CT36" s="25"/>
      <c r="CU36" s="25"/>
      <c r="CV36" s="25"/>
      <c r="CW36" s="25"/>
      <c r="CX36" s="25"/>
      <c r="CY36" s="25"/>
      <c r="CZ36" s="25"/>
      <c r="DA36" s="25"/>
      <c r="DB36" s="25"/>
      <c r="DC36" s="25"/>
      <c r="DD36" s="25"/>
      <c r="DE36" s="25"/>
      <c r="DF36" s="25"/>
      <c r="DG36" s="25"/>
      <c r="DH36" s="25"/>
      <c r="DI36" s="25"/>
      <c r="DJ36" s="25"/>
      <c r="DK36" s="25"/>
      <c r="DL36" s="25"/>
      <c r="DM36" s="25"/>
      <c r="DN36" s="25"/>
      <c r="DO36" s="25"/>
      <c r="DP36" s="25"/>
    </row>
    <row r="37" spans="1:120" ht="21" customHeight="1">
      <c r="A37" s="54" t="s">
        <v>74</v>
      </c>
      <c r="B37" s="114"/>
      <c r="C37" s="115"/>
      <c r="D37" s="115"/>
      <c r="E37" s="115"/>
      <c r="F37" s="115"/>
      <c r="G37" s="115"/>
      <c r="H37" s="115"/>
      <c r="I37" s="116"/>
      <c r="J37" s="55" t="s">
        <v>45</v>
      </c>
      <c r="K37" s="56"/>
      <c r="L37" s="107"/>
      <c r="M37" s="108"/>
      <c r="N37" s="25"/>
      <c r="O37" s="54" t="s">
        <v>74</v>
      </c>
      <c r="P37" s="114"/>
      <c r="Q37" s="115"/>
      <c r="R37" s="115"/>
      <c r="S37" s="115"/>
      <c r="T37" s="115"/>
      <c r="U37" s="115"/>
      <c r="V37" s="115"/>
      <c r="W37" s="116"/>
      <c r="X37" s="55" t="s">
        <v>47</v>
      </c>
      <c r="Y37" s="56"/>
      <c r="Z37" s="107"/>
      <c r="AA37" s="108"/>
      <c r="AB37" s="25"/>
      <c r="AC37" s="25"/>
      <c r="AD37" s="25"/>
      <c r="AE37" s="25"/>
      <c r="AF37" s="25"/>
      <c r="AG37" s="25"/>
      <c r="AH37" s="25"/>
      <c r="AI37" s="25"/>
      <c r="AJ37" s="25"/>
      <c r="AK37" s="118" t="s">
        <v>75</v>
      </c>
      <c r="AL37" s="95"/>
      <c r="AM37" s="95"/>
      <c r="AN37" s="95"/>
      <c r="AO37" s="95"/>
      <c r="AP37" s="95"/>
      <c r="AQ37" s="95"/>
      <c r="AR37" s="95"/>
      <c r="AS37" s="95"/>
      <c r="AT37" s="95"/>
      <c r="AU37" s="9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5"/>
      <c r="BU37" s="25"/>
      <c r="BV37" s="25"/>
      <c r="BW37" s="25"/>
      <c r="BX37" s="25"/>
      <c r="BY37" s="25"/>
      <c r="BZ37" s="25"/>
      <c r="CA37" s="25"/>
      <c r="CB37" s="25"/>
      <c r="CC37" s="25"/>
      <c r="CD37" s="25"/>
      <c r="CE37" s="25"/>
      <c r="CF37" s="25"/>
      <c r="CG37" s="25"/>
      <c r="CH37" s="25"/>
      <c r="CI37" s="25"/>
      <c r="CJ37" s="25"/>
      <c r="CK37" s="25"/>
      <c r="CL37" s="25"/>
      <c r="CM37" s="25"/>
      <c r="CN37" s="25"/>
      <c r="CO37" s="25"/>
      <c r="CP37" s="25"/>
      <c r="CQ37" s="25"/>
      <c r="CR37" s="25"/>
      <c r="CS37" s="25"/>
      <c r="CT37" s="25"/>
      <c r="CU37" s="25"/>
      <c r="CV37" s="25"/>
      <c r="CW37" s="25"/>
      <c r="CX37" s="25"/>
      <c r="CY37" s="25"/>
      <c r="CZ37" s="25"/>
      <c r="DA37" s="25"/>
      <c r="DB37" s="25"/>
      <c r="DC37" s="25"/>
      <c r="DD37" s="25"/>
      <c r="DE37" s="25"/>
      <c r="DF37" s="25"/>
      <c r="DG37" s="25"/>
      <c r="DH37" s="25"/>
      <c r="DI37" s="25"/>
      <c r="DJ37" s="25"/>
      <c r="DK37" s="25"/>
      <c r="DL37" s="25"/>
      <c r="DM37" s="25"/>
      <c r="DN37" s="25"/>
      <c r="DO37" s="25"/>
      <c r="DP37" s="25"/>
    </row>
    <row r="38" spans="1:120" ht="21" customHeight="1" outlineLevel="1">
      <c r="A38" s="54" t="s">
        <v>76</v>
      </c>
      <c r="B38" s="114"/>
      <c r="C38" s="115"/>
      <c r="D38" s="115"/>
      <c r="E38" s="115"/>
      <c r="F38" s="115"/>
      <c r="G38" s="115"/>
      <c r="H38" s="115"/>
      <c r="I38" s="116"/>
      <c r="J38" s="55" t="s">
        <v>45</v>
      </c>
      <c r="K38" s="56"/>
      <c r="L38" s="107"/>
      <c r="M38" s="108"/>
      <c r="N38" s="25"/>
      <c r="O38" s="54" t="s">
        <v>76</v>
      </c>
      <c r="P38" s="114"/>
      <c r="Q38" s="115"/>
      <c r="R38" s="115"/>
      <c r="S38" s="115"/>
      <c r="T38" s="115"/>
      <c r="U38" s="115"/>
      <c r="V38" s="115"/>
      <c r="W38" s="116"/>
      <c r="X38" s="55" t="s">
        <v>47</v>
      </c>
      <c r="Y38" s="56"/>
      <c r="Z38" s="107"/>
      <c r="AA38" s="108"/>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5"/>
      <c r="BD38" s="25"/>
      <c r="BE38" s="25"/>
      <c r="BF38" s="25"/>
      <c r="BG38" s="25"/>
      <c r="BH38" s="25"/>
      <c r="BI38" s="25"/>
      <c r="BJ38" s="25"/>
      <c r="BK38" s="25"/>
      <c r="BL38" s="25"/>
      <c r="BM38" s="25"/>
      <c r="BN38" s="25"/>
      <c r="BO38" s="25"/>
      <c r="BP38" s="25"/>
      <c r="BQ38" s="25"/>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c r="CP38" s="25"/>
      <c r="CQ38" s="25"/>
      <c r="CR38" s="25"/>
      <c r="CS38" s="25"/>
      <c r="CT38" s="25"/>
      <c r="CU38" s="25"/>
      <c r="CV38" s="25"/>
      <c r="CW38" s="25"/>
      <c r="CX38" s="25"/>
      <c r="CY38" s="25"/>
      <c r="CZ38" s="25"/>
      <c r="DA38" s="25"/>
      <c r="DB38" s="25"/>
      <c r="DC38" s="25"/>
      <c r="DD38" s="25"/>
      <c r="DE38" s="25"/>
      <c r="DF38" s="25"/>
      <c r="DG38" s="25"/>
      <c r="DH38" s="25"/>
      <c r="DI38" s="25"/>
      <c r="DJ38" s="25"/>
      <c r="DK38" s="25"/>
      <c r="DL38" s="25"/>
      <c r="DM38" s="25"/>
      <c r="DN38" s="25"/>
      <c r="DO38" s="25"/>
      <c r="DP38" s="25"/>
    </row>
    <row r="39" spans="1:120" ht="21" customHeight="1" outlineLevel="1">
      <c r="A39" s="54" t="s">
        <v>77</v>
      </c>
      <c r="B39" s="114"/>
      <c r="C39" s="115"/>
      <c r="D39" s="115"/>
      <c r="E39" s="115"/>
      <c r="F39" s="115"/>
      <c r="G39" s="115"/>
      <c r="H39" s="115"/>
      <c r="I39" s="116"/>
      <c r="J39" s="55" t="s">
        <v>45</v>
      </c>
      <c r="K39" s="56"/>
      <c r="L39" s="107"/>
      <c r="M39" s="108"/>
      <c r="N39" s="25"/>
      <c r="O39" s="54" t="s">
        <v>77</v>
      </c>
      <c r="P39" s="114"/>
      <c r="Q39" s="115"/>
      <c r="R39" s="115"/>
      <c r="S39" s="115"/>
      <c r="T39" s="115"/>
      <c r="U39" s="115"/>
      <c r="V39" s="115"/>
      <c r="W39" s="116"/>
      <c r="X39" s="55" t="s">
        <v>47</v>
      </c>
      <c r="Y39" s="56"/>
      <c r="Z39" s="107"/>
      <c r="AA39" s="108"/>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c r="CU39" s="25"/>
      <c r="CV39" s="25"/>
      <c r="CW39" s="25"/>
      <c r="CX39" s="25"/>
      <c r="CY39" s="25"/>
      <c r="CZ39" s="25"/>
      <c r="DA39" s="25"/>
      <c r="DB39" s="25"/>
      <c r="DC39" s="25"/>
      <c r="DD39" s="25"/>
      <c r="DE39" s="25"/>
      <c r="DF39" s="25"/>
      <c r="DG39" s="25"/>
      <c r="DH39" s="25"/>
      <c r="DI39" s="25"/>
      <c r="DJ39" s="25"/>
      <c r="DK39" s="25"/>
      <c r="DL39" s="25"/>
      <c r="DM39" s="25"/>
      <c r="DN39" s="25"/>
      <c r="DO39" s="25"/>
      <c r="DP39" s="25"/>
    </row>
    <row r="40" spans="1:120" ht="21" customHeight="1" outlineLevel="1">
      <c r="A40" s="54" t="s">
        <v>78</v>
      </c>
      <c r="B40" s="114"/>
      <c r="C40" s="115"/>
      <c r="D40" s="115"/>
      <c r="E40" s="115"/>
      <c r="F40" s="115"/>
      <c r="G40" s="115"/>
      <c r="H40" s="115"/>
      <c r="I40" s="116"/>
      <c r="J40" s="55" t="s">
        <v>45</v>
      </c>
      <c r="K40" s="56"/>
      <c r="L40" s="107"/>
      <c r="M40" s="108"/>
      <c r="N40" s="25"/>
      <c r="O40" s="54" t="s">
        <v>78</v>
      </c>
      <c r="P40" s="114"/>
      <c r="Q40" s="115"/>
      <c r="R40" s="115"/>
      <c r="S40" s="115"/>
      <c r="T40" s="115"/>
      <c r="U40" s="115"/>
      <c r="V40" s="115"/>
      <c r="W40" s="116"/>
      <c r="X40" s="55" t="s">
        <v>47</v>
      </c>
      <c r="Y40" s="56"/>
      <c r="Z40" s="107"/>
      <c r="AA40" s="108"/>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5"/>
      <c r="BD40" s="25"/>
      <c r="BE40" s="25"/>
      <c r="BF40" s="25"/>
      <c r="BG40" s="25"/>
      <c r="BH40" s="25"/>
      <c r="BI40" s="25"/>
      <c r="BJ40" s="25"/>
      <c r="BK40" s="25"/>
      <c r="BL40" s="25"/>
      <c r="BM40" s="25"/>
      <c r="BN40" s="25"/>
      <c r="BO40" s="25"/>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c r="CS40" s="25"/>
      <c r="CT40" s="25"/>
      <c r="CU40" s="25"/>
      <c r="CV40" s="25"/>
      <c r="CW40" s="25"/>
      <c r="CX40" s="25"/>
      <c r="CY40" s="25"/>
      <c r="CZ40" s="25"/>
      <c r="DA40" s="25"/>
      <c r="DB40" s="25"/>
      <c r="DC40" s="25"/>
      <c r="DD40" s="25"/>
      <c r="DE40" s="25"/>
      <c r="DF40" s="25"/>
      <c r="DG40" s="25"/>
      <c r="DH40" s="25"/>
      <c r="DI40" s="25"/>
      <c r="DJ40" s="25"/>
      <c r="DK40" s="25"/>
      <c r="DL40" s="25"/>
      <c r="DM40" s="25"/>
      <c r="DN40" s="25"/>
      <c r="DO40" s="25"/>
      <c r="DP40" s="25"/>
    </row>
    <row r="41" spans="1:120" ht="21" customHeight="1" outlineLevel="1">
      <c r="A41" s="54" t="s">
        <v>79</v>
      </c>
      <c r="B41" s="114"/>
      <c r="C41" s="115"/>
      <c r="D41" s="115"/>
      <c r="E41" s="115"/>
      <c r="F41" s="115"/>
      <c r="G41" s="115"/>
      <c r="H41" s="115"/>
      <c r="I41" s="116"/>
      <c r="J41" s="55" t="s">
        <v>45</v>
      </c>
      <c r="K41" s="56"/>
      <c r="L41" s="107"/>
      <c r="M41" s="108"/>
      <c r="N41" s="25"/>
      <c r="O41" s="54" t="s">
        <v>79</v>
      </c>
      <c r="P41" s="114"/>
      <c r="Q41" s="115"/>
      <c r="R41" s="115"/>
      <c r="S41" s="115"/>
      <c r="T41" s="115"/>
      <c r="U41" s="115"/>
      <c r="V41" s="115"/>
      <c r="W41" s="116"/>
      <c r="X41" s="55" t="s">
        <v>47</v>
      </c>
      <c r="Y41" s="56"/>
      <c r="Z41" s="107"/>
      <c r="AA41" s="108"/>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5"/>
      <c r="BD41" s="25"/>
      <c r="BE41" s="25"/>
      <c r="BF41" s="25"/>
      <c r="BG41" s="25"/>
      <c r="BH41" s="25"/>
      <c r="BI41" s="25"/>
      <c r="BJ41" s="25"/>
      <c r="BK41" s="25"/>
      <c r="BL41" s="25"/>
      <c r="BM41" s="25"/>
      <c r="BN41" s="25"/>
      <c r="BO41" s="25"/>
      <c r="BP41" s="25"/>
      <c r="BQ41" s="2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c r="CS41" s="25"/>
      <c r="CT41" s="25"/>
      <c r="CU41" s="25"/>
      <c r="CV41" s="25"/>
      <c r="CW41" s="25"/>
      <c r="CX41" s="25"/>
      <c r="CY41" s="25"/>
      <c r="CZ41" s="25"/>
      <c r="DA41" s="25"/>
      <c r="DB41" s="25"/>
      <c r="DC41" s="25"/>
      <c r="DD41" s="25"/>
      <c r="DE41" s="25"/>
      <c r="DF41" s="25"/>
      <c r="DG41" s="25"/>
      <c r="DH41" s="25"/>
      <c r="DI41" s="25"/>
      <c r="DJ41" s="25"/>
      <c r="DK41" s="25"/>
      <c r="DL41" s="25"/>
      <c r="DM41" s="25"/>
      <c r="DN41" s="25"/>
      <c r="DO41" s="25"/>
      <c r="DP41" s="25"/>
    </row>
    <row r="42" spans="1:120" ht="21" customHeight="1" outlineLevel="1">
      <c r="A42" s="54" t="s">
        <v>80</v>
      </c>
      <c r="B42" s="114"/>
      <c r="C42" s="115"/>
      <c r="D42" s="115"/>
      <c r="E42" s="115"/>
      <c r="F42" s="115"/>
      <c r="G42" s="115"/>
      <c r="H42" s="115"/>
      <c r="I42" s="116"/>
      <c r="J42" s="55" t="s">
        <v>45</v>
      </c>
      <c r="K42" s="56"/>
      <c r="L42" s="107"/>
      <c r="M42" s="108"/>
      <c r="N42" s="25"/>
      <c r="O42" s="54" t="s">
        <v>80</v>
      </c>
      <c r="P42" s="114"/>
      <c r="Q42" s="115"/>
      <c r="R42" s="115"/>
      <c r="S42" s="115"/>
      <c r="T42" s="115"/>
      <c r="U42" s="115"/>
      <c r="V42" s="115"/>
      <c r="W42" s="116"/>
      <c r="X42" s="55" t="s">
        <v>47</v>
      </c>
      <c r="Y42" s="56"/>
      <c r="Z42" s="107"/>
      <c r="AA42" s="108"/>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c r="CT42" s="25"/>
      <c r="CU42" s="25"/>
      <c r="CV42" s="25"/>
      <c r="CW42" s="25"/>
      <c r="CX42" s="25"/>
      <c r="CY42" s="25"/>
      <c r="CZ42" s="25"/>
      <c r="DA42" s="25"/>
      <c r="DB42" s="25"/>
      <c r="DC42" s="25"/>
      <c r="DD42" s="25"/>
      <c r="DE42" s="25"/>
      <c r="DF42" s="25"/>
      <c r="DG42" s="25"/>
      <c r="DH42" s="25"/>
      <c r="DI42" s="25"/>
      <c r="DJ42" s="25"/>
      <c r="DK42" s="25"/>
      <c r="DL42" s="25"/>
      <c r="DM42" s="25"/>
      <c r="DN42" s="25"/>
      <c r="DO42" s="25"/>
      <c r="DP42" s="25"/>
    </row>
    <row r="43" spans="1:120" ht="21" customHeight="1" outlineLevel="1">
      <c r="A43" s="54" t="s">
        <v>81</v>
      </c>
      <c r="B43" s="114"/>
      <c r="C43" s="115"/>
      <c r="D43" s="115"/>
      <c r="E43" s="115"/>
      <c r="F43" s="115"/>
      <c r="G43" s="115"/>
      <c r="H43" s="115"/>
      <c r="I43" s="116"/>
      <c r="J43" s="55" t="s">
        <v>45</v>
      </c>
      <c r="K43" s="56"/>
      <c r="L43" s="107"/>
      <c r="M43" s="108"/>
      <c r="N43" s="25"/>
      <c r="O43" s="54" t="s">
        <v>81</v>
      </c>
      <c r="P43" s="114"/>
      <c r="Q43" s="115"/>
      <c r="R43" s="115"/>
      <c r="S43" s="115"/>
      <c r="T43" s="115"/>
      <c r="U43" s="115"/>
      <c r="V43" s="115"/>
      <c r="W43" s="116"/>
      <c r="X43" s="55" t="s">
        <v>47</v>
      </c>
      <c r="Y43" s="56"/>
      <c r="Z43" s="107"/>
      <c r="AA43" s="108"/>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c r="CI43" s="25"/>
      <c r="CJ43" s="25"/>
      <c r="CK43" s="25"/>
      <c r="CL43" s="25"/>
      <c r="CM43" s="25"/>
      <c r="CN43" s="25"/>
      <c r="CO43" s="25"/>
      <c r="CP43" s="25"/>
      <c r="CQ43" s="25"/>
      <c r="CR43" s="25"/>
      <c r="CS43" s="25"/>
      <c r="CT43" s="25"/>
      <c r="CU43" s="25"/>
      <c r="CV43" s="25"/>
      <c r="CW43" s="25"/>
      <c r="CX43" s="25"/>
      <c r="CY43" s="25"/>
      <c r="CZ43" s="25"/>
      <c r="DA43" s="25"/>
      <c r="DB43" s="25"/>
      <c r="DC43" s="25"/>
      <c r="DD43" s="25"/>
      <c r="DE43" s="25"/>
      <c r="DF43" s="25"/>
      <c r="DG43" s="25"/>
      <c r="DH43" s="25"/>
      <c r="DI43" s="25"/>
      <c r="DJ43" s="25"/>
      <c r="DK43" s="25"/>
      <c r="DL43" s="25"/>
      <c r="DM43" s="25"/>
      <c r="DN43" s="25"/>
      <c r="DO43" s="25"/>
      <c r="DP43" s="25"/>
    </row>
    <row r="44" spans="1:120" ht="21" customHeight="1" outlineLevel="1">
      <c r="A44" s="54" t="s">
        <v>82</v>
      </c>
      <c r="B44" s="114"/>
      <c r="C44" s="115"/>
      <c r="D44" s="115"/>
      <c r="E44" s="115"/>
      <c r="F44" s="115"/>
      <c r="G44" s="115"/>
      <c r="H44" s="115"/>
      <c r="I44" s="116"/>
      <c r="J44" s="55" t="s">
        <v>45</v>
      </c>
      <c r="K44" s="56"/>
      <c r="L44" s="107"/>
      <c r="M44" s="108"/>
      <c r="N44" s="25"/>
      <c r="O44" s="54" t="s">
        <v>82</v>
      </c>
      <c r="P44" s="114"/>
      <c r="Q44" s="115"/>
      <c r="R44" s="115"/>
      <c r="S44" s="115"/>
      <c r="T44" s="115"/>
      <c r="U44" s="115"/>
      <c r="V44" s="115"/>
      <c r="W44" s="116"/>
      <c r="X44" s="55" t="s">
        <v>47</v>
      </c>
      <c r="Y44" s="56"/>
      <c r="Z44" s="107"/>
      <c r="AA44" s="108"/>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c r="CI44" s="25"/>
      <c r="CJ44" s="25"/>
      <c r="CK44" s="25"/>
      <c r="CL44" s="25"/>
      <c r="CM44" s="25"/>
      <c r="CN44" s="25"/>
      <c r="CO44" s="25"/>
      <c r="CP44" s="25"/>
      <c r="CQ44" s="25"/>
      <c r="CR44" s="25"/>
      <c r="CS44" s="25"/>
      <c r="CT44" s="25"/>
      <c r="CU44" s="25"/>
      <c r="CV44" s="25"/>
      <c r="CW44" s="25"/>
      <c r="CX44" s="25"/>
      <c r="CY44" s="25"/>
      <c r="CZ44" s="25"/>
      <c r="DA44" s="25"/>
      <c r="DB44" s="25"/>
      <c r="DC44" s="25"/>
      <c r="DD44" s="25"/>
      <c r="DE44" s="25"/>
      <c r="DF44" s="25"/>
      <c r="DG44" s="25"/>
      <c r="DH44" s="25"/>
      <c r="DI44" s="25"/>
      <c r="DJ44" s="25"/>
      <c r="DK44" s="25"/>
      <c r="DL44" s="25"/>
      <c r="DM44" s="25"/>
      <c r="DN44" s="25"/>
      <c r="DO44" s="25"/>
      <c r="DP44" s="25"/>
    </row>
    <row r="45" spans="1:120" ht="21" customHeight="1" outlineLevel="1">
      <c r="A45" s="54" t="s">
        <v>83</v>
      </c>
      <c r="B45" s="114"/>
      <c r="C45" s="115"/>
      <c r="D45" s="115"/>
      <c r="E45" s="115"/>
      <c r="F45" s="115"/>
      <c r="G45" s="115"/>
      <c r="H45" s="115"/>
      <c r="I45" s="116"/>
      <c r="J45" s="55" t="s">
        <v>45</v>
      </c>
      <c r="K45" s="56"/>
      <c r="L45" s="107"/>
      <c r="M45" s="108"/>
      <c r="N45" s="25"/>
      <c r="O45" s="54" t="s">
        <v>83</v>
      </c>
      <c r="P45" s="114"/>
      <c r="Q45" s="115"/>
      <c r="R45" s="115"/>
      <c r="S45" s="115"/>
      <c r="T45" s="115"/>
      <c r="U45" s="115"/>
      <c r="V45" s="115"/>
      <c r="W45" s="116"/>
      <c r="X45" s="55" t="s">
        <v>47</v>
      </c>
      <c r="Y45" s="56"/>
      <c r="Z45" s="107"/>
      <c r="AA45" s="108"/>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c r="CS45" s="25"/>
      <c r="CT45" s="25"/>
      <c r="CU45" s="25"/>
      <c r="CV45" s="25"/>
      <c r="CW45" s="25"/>
      <c r="CX45" s="25"/>
      <c r="CY45" s="25"/>
      <c r="CZ45" s="25"/>
      <c r="DA45" s="25"/>
      <c r="DB45" s="25"/>
      <c r="DC45" s="25"/>
      <c r="DD45" s="25"/>
      <c r="DE45" s="25"/>
      <c r="DF45" s="25"/>
      <c r="DG45" s="25"/>
      <c r="DH45" s="25"/>
      <c r="DI45" s="25"/>
      <c r="DJ45" s="25"/>
      <c r="DK45" s="25"/>
      <c r="DL45" s="25"/>
      <c r="DM45" s="25"/>
      <c r="DN45" s="25"/>
      <c r="DO45" s="25"/>
      <c r="DP45" s="25"/>
    </row>
    <row r="46" spans="1:120" ht="21" customHeight="1" outlineLevel="1">
      <c r="A46" s="54" t="s">
        <v>84</v>
      </c>
      <c r="B46" s="114"/>
      <c r="C46" s="115"/>
      <c r="D46" s="115"/>
      <c r="E46" s="115"/>
      <c r="F46" s="115"/>
      <c r="G46" s="115"/>
      <c r="H46" s="115"/>
      <c r="I46" s="116"/>
      <c r="J46" s="55" t="s">
        <v>45</v>
      </c>
      <c r="K46" s="56"/>
      <c r="L46" s="107"/>
      <c r="M46" s="108"/>
      <c r="N46" s="25"/>
      <c r="O46" s="54" t="s">
        <v>84</v>
      </c>
      <c r="P46" s="114"/>
      <c r="Q46" s="115"/>
      <c r="R46" s="115"/>
      <c r="S46" s="115"/>
      <c r="T46" s="115"/>
      <c r="U46" s="115"/>
      <c r="V46" s="115"/>
      <c r="W46" s="116"/>
      <c r="X46" s="55" t="s">
        <v>47</v>
      </c>
      <c r="Y46" s="56"/>
      <c r="Z46" s="107"/>
      <c r="AA46" s="108"/>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c r="CI46" s="25"/>
      <c r="CJ46" s="25"/>
      <c r="CK46" s="25"/>
      <c r="CL46" s="25"/>
      <c r="CM46" s="25"/>
      <c r="CN46" s="25"/>
      <c r="CO46" s="25"/>
      <c r="CP46" s="25"/>
      <c r="CQ46" s="25"/>
      <c r="CR46" s="25"/>
      <c r="CS46" s="25"/>
      <c r="CT46" s="25"/>
      <c r="CU46" s="25"/>
      <c r="CV46" s="25"/>
      <c r="CW46" s="25"/>
      <c r="CX46" s="25"/>
      <c r="CY46" s="25"/>
      <c r="CZ46" s="25"/>
      <c r="DA46" s="25"/>
      <c r="DB46" s="25"/>
      <c r="DC46" s="25"/>
      <c r="DD46" s="25"/>
      <c r="DE46" s="25"/>
      <c r="DF46" s="25"/>
      <c r="DG46" s="25"/>
      <c r="DH46" s="25"/>
      <c r="DI46" s="25"/>
      <c r="DJ46" s="25"/>
      <c r="DK46" s="25"/>
      <c r="DL46" s="25"/>
      <c r="DM46" s="25"/>
      <c r="DN46" s="25"/>
      <c r="DO46" s="25"/>
      <c r="DP46" s="25"/>
    </row>
    <row r="47" spans="1:120" ht="14.25" customHeight="1">
      <c r="A47" s="22"/>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4"/>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c r="CI47" s="25"/>
      <c r="CJ47" s="25"/>
      <c r="CK47" s="25"/>
      <c r="CL47" s="25"/>
      <c r="CM47" s="25"/>
      <c r="CN47" s="25"/>
      <c r="CO47" s="25"/>
      <c r="CP47" s="25"/>
      <c r="CQ47" s="25"/>
      <c r="CR47" s="25"/>
      <c r="CS47" s="25"/>
      <c r="CT47" s="25"/>
      <c r="CU47" s="25"/>
      <c r="CV47" s="25"/>
      <c r="CW47" s="25"/>
      <c r="CX47" s="25"/>
      <c r="CY47" s="25"/>
      <c r="CZ47" s="25"/>
      <c r="DA47" s="25"/>
      <c r="DB47" s="25"/>
      <c r="DC47" s="25"/>
      <c r="DD47" s="25"/>
      <c r="DE47" s="25"/>
      <c r="DF47" s="25"/>
      <c r="DG47" s="25"/>
      <c r="DH47" s="25"/>
      <c r="DI47" s="25"/>
      <c r="DJ47" s="25"/>
      <c r="DK47" s="25"/>
      <c r="DL47" s="25"/>
      <c r="DM47" s="25"/>
      <c r="DN47" s="25"/>
      <c r="DO47" s="25"/>
      <c r="DP47" s="25"/>
    </row>
    <row r="48" spans="1:120" ht="14.25" customHeight="1">
      <c r="A48" s="22"/>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4"/>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c r="CS48" s="25"/>
      <c r="CT48" s="25"/>
      <c r="CU48" s="25"/>
      <c r="CV48" s="25"/>
      <c r="CW48" s="25"/>
      <c r="CX48" s="25"/>
      <c r="CY48" s="25"/>
      <c r="CZ48" s="25"/>
      <c r="DA48" s="25"/>
      <c r="DB48" s="25"/>
      <c r="DC48" s="25"/>
      <c r="DD48" s="25"/>
      <c r="DE48" s="25"/>
      <c r="DF48" s="25"/>
      <c r="DG48" s="25"/>
      <c r="DH48" s="25"/>
      <c r="DI48" s="25"/>
      <c r="DJ48" s="25"/>
      <c r="DK48" s="25"/>
      <c r="DL48" s="25"/>
      <c r="DM48" s="25"/>
      <c r="DN48" s="25"/>
      <c r="DO48" s="25"/>
      <c r="DP48" s="25"/>
    </row>
    <row r="49" spans="1:120" ht="14.25" customHeight="1">
      <c r="A49" s="22"/>
      <c r="B49" s="22"/>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4"/>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c r="CS49" s="25"/>
      <c r="CT49" s="25"/>
      <c r="CU49" s="25"/>
      <c r="CV49" s="25"/>
      <c r="CW49" s="25"/>
      <c r="CX49" s="25"/>
      <c r="CY49" s="25"/>
      <c r="CZ49" s="25"/>
      <c r="DA49" s="25"/>
      <c r="DB49" s="25"/>
      <c r="DC49" s="25"/>
      <c r="DD49" s="25"/>
      <c r="DE49" s="25"/>
      <c r="DF49" s="25"/>
      <c r="DG49" s="25"/>
      <c r="DH49" s="25"/>
      <c r="DI49" s="25"/>
      <c r="DJ49" s="25"/>
      <c r="DK49" s="25"/>
      <c r="DL49" s="25"/>
      <c r="DM49" s="25"/>
      <c r="DN49" s="25"/>
      <c r="DO49" s="25"/>
      <c r="DP49" s="25"/>
    </row>
    <row r="50" spans="1:120" ht="14.25" customHeight="1">
      <c r="A50" s="22"/>
      <c r="B50" s="22"/>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4"/>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c r="CS50" s="25"/>
      <c r="CT50" s="25"/>
      <c r="CU50" s="25"/>
      <c r="CV50" s="25"/>
      <c r="CW50" s="25"/>
      <c r="CX50" s="25"/>
      <c r="CY50" s="25"/>
      <c r="CZ50" s="25"/>
      <c r="DA50" s="25"/>
      <c r="DB50" s="25"/>
      <c r="DC50" s="25"/>
      <c r="DD50" s="25"/>
      <c r="DE50" s="25"/>
      <c r="DF50" s="25"/>
      <c r="DG50" s="25"/>
      <c r="DH50" s="25"/>
      <c r="DI50" s="25"/>
      <c r="DJ50" s="25"/>
      <c r="DK50" s="25"/>
      <c r="DL50" s="25"/>
      <c r="DM50" s="25"/>
      <c r="DN50" s="25"/>
      <c r="DO50" s="25"/>
      <c r="DP50" s="25"/>
    </row>
    <row r="51" spans="1:120" ht="14.25" customHeight="1">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4"/>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c r="DA51" s="25"/>
      <c r="DB51" s="25"/>
      <c r="DC51" s="25"/>
      <c r="DD51" s="25"/>
      <c r="DE51" s="25"/>
      <c r="DF51" s="25"/>
      <c r="DG51" s="25"/>
      <c r="DH51" s="25"/>
      <c r="DI51" s="25"/>
      <c r="DJ51" s="25"/>
      <c r="DK51" s="25"/>
      <c r="DL51" s="25"/>
      <c r="DM51" s="25"/>
      <c r="DN51" s="25"/>
      <c r="DO51" s="25"/>
      <c r="DP51" s="25"/>
    </row>
    <row r="52" spans="1:120" ht="14.25" customHeight="1">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4"/>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c r="CS52" s="25"/>
      <c r="CT52" s="25"/>
      <c r="CU52" s="25"/>
      <c r="CV52" s="25"/>
      <c r="CW52" s="25"/>
      <c r="CX52" s="25"/>
      <c r="CY52" s="25"/>
      <c r="CZ52" s="25"/>
      <c r="DA52" s="25"/>
      <c r="DB52" s="25"/>
      <c r="DC52" s="25"/>
      <c r="DD52" s="25"/>
      <c r="DE52" s="25"/>
      <c r="DF52" s="25"/>
      <c r="DG52" s="25"/>
      <c r="DH52" s="25"/>
      <c r="DI52" s="25"/>
      <c r="DJ52" s="25"/>
      <c r="DK52" s="25"/>
      <c r="DL52" s="25"/>
      <c r="DM52" s="25"/>
      <c r="DN52" s="25"/>
      <c r="DO52" s="25"/>
      <c r="DP52" s="25"/>
    </row>
    <row r="53" spans="1:120" ht="14.25" customHeight="1">
      <c r="A53" s="22"/>
      <c r="B53" s="22"/>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4"/>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c r="CS53" s="25"/>
      <c r="CT53" s="25"/>
      <c r="CU53" s="25"/>
      <c r="CV53" s="25"/>
      <c r="CW53" s="25"/>
      <c r="CX53" s="25"/>
      <c r="CY53" s="25"/>
      <c r="CZ53" s="25"/>
      <c r="DA53" s="25"/>
      <c r="DB53" s="25"/>
      <c r="DC53" s="25"/>
      <c r="DD53" s="25"/>
      <c r="DE53" s="25"/>
      <c r="DF53" s="25"/>
      <c r="DG53" s="25"/>
      <c r="DH53" s="25"/>
      <c r="DI53" s="25"/>
      <c r="DJ53" s="25"/>
      <c r="DK53" s="25"/>
      <c r="DL53" s="25"/>
      <c r="DM53" s="25"/>
      <c r="DN53" s="25"/>
      <c r="DO53" s="25"/>
      <c r="DP53" s="25"/>
    </row>
    <row r="54" spans="1:120" ht="14.25" customHeight="1">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4"/>
      <c r="BD54" s="25"/>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c r="CS54" s="25"/>
      <c r="CT54" s="25"/>
      <c r="CU54" s="25"/>
      <c r="CV54" s="25"/>
      <c r="CW54" s="25"/>
      <c r="CX54" s="25"/>
      <c r="CY54" s="25"/>
      <c r="CZ54" s="25"/>
      <c r="DA54" s="25"/>
      <c r="DB54" s="25"/>
      <c r="DC54" s="25"/>
      <c r="DD54" s="25"/>
      <c r="DE54" s="25"/>
      <c r="DF54" s="25"/>
      <c r="DG54" s="25"/>
      <c r="DH54" s="25"/>
      <c r="DI54" s="25"/>
      <c r="DJ54" s="25"/>
      <c r="DK54" s="25"/>
      <c r="DL54" s="25"/>
      <c r="DM54" s="25"/>
      <c r="DN54" s="25"/>
      <c r="DO54" s="25"/>
      <c r="DP54" s="25"/>
    </row>
    <row r="55" spans="1:120" ht="14.25" customHeight="1">
      <c r="A55" s="22"/>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4"/>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c r="CS55" s="25"/>
      <c r="CT55" s="25"/>
      <c r="CU55" s="25"/>
      <c r="CV55" s="25"/>
      <c r="CW55" s="25"/>
      <c r="CX55" s="25"/>
      <c r="CY55" s="25"/>
      <c r="CZ55" s="25"/>
      <c r="DA55" s="25"/>
      <c r="DB55" s="25"/>
      <c r="DC55" s="25"/>
      <c r="DD55" s="25"/>
      <c r="DE55" s="25"/>
      <c r="DF55" s="25"/>
      <c r="DG55" s="25"/>
      <c r="DH55" s="25"/>
      <c r="DI55" s="25"/>
      <c r="DJ55" s="25"/>
      <c r="DK55" s="25"/>
      <c r="DL55" s="25"/>
      <c r="DM55" s="25"/>
      <c r="DN55" s="25"/>
      <c r="DO55" s="25"/>
      <c r="DP55" s="25"/>
    </row>
    <row r="56" spans="1:120" ht="14.25" customHeight="1">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4"/>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c r="CS56" s="25"/>
      <c r="CT56" s="25"/>
      <c r="CU56" s="25"/>
      <c r="CV56" s="25"/>
      <c r="CW56" s="25"/>
      <c r="CX56" s="25"/>
      <c r="CY56" s="25"/>
      <c r="CZ56" s="25"/>
      <c r="DA56" s="25"/>
      <c r="DB56" s="25"/>
      <c r="DC56" s="25"/>
      <c r="DD56" s="25"/>
      <c r="DE56" s="25"/>
      <c r="DF56" s="25"/>
      <c r="DG56" s="25"/>
      <c r="DH56" s="25"/>
      <c r="DI56" s="25"/>
      <c r="DJ56" s="25"/>
      <c r="DK56" s="25"/>
      <c r="DL56" s="25"/>
      <c r="DM56" s="25"/>
      <c r="DN56" s="25"/>
      <c r="DO56" s="25"/>
      <c r="DP56" s="25"/>
    </row>
    <row r="57" spans="1:120" ht="14.25" customHeight="1">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4"/>
      <c r="BD57" s="25"/>
      <c r="BE57" s="25"/>
      <c r="BF57" s="25"/>
      <c r="BG57" s="25"/>
      <c r="BH57" s="25"/>
      <c r="BI57" s="25"/>
      <c r="BJ57" s="25"/>
      <c r="BK57" s="25"/>
      <c r="BL57" s="25"/>
      <c r="BM57" s="25"/>
      <c r="BN57" s="25"/>
      <c r="BO57" s="25"/>
      <c r="BP57" s="25"/>
      <c r="BQ57" s="25"/>
      <c r="BR57" s="25"/>
      <c r="BS57" s="25"/>
      <c r="BT57" s="25"/>
      <c r="BU57" s="25"/>
      <c r="BV57" s="25"/>
      <c r="BW57" s="25"/>
      <c r="BX57" s="25"/>
      <c r="BY57" s="25"/>
      <c r="BZ57" s="25"/>
      <c r="CA57" s="25"/>
      <c r="CB57" s="25"/>
      <c r="CC57" s="25"/>
      <c r="CD57" s="25"/>
      <c r="CE57" s="25"/>
      <c r="CF57" s="25"/>
      <c r="CG57" s="25"/>
      <c r="CH57" s="25"/>
      <c r="CI57" s="25"/>
      <c r="CJ57" s="25"/>
      <c r="CK57" s="25"/>
      <c r="CL57" s="25"/>
      <c r="CM57" s="25"/>
      <c r="CN57" s="25"/>
      <c r="CO57" s="25"/>
      <c r="CP57" s="25"/>
      <c r="CQ57" s="25"/>
      <c r="CR57" s="25"/>
      <c r="CS57" s="25"/>
      <c r="CT57" s="25"/>
      <c r="CU57" s="25"/>
      <c r="CV57" s="25"/>
      <c r="CW57" s="25"/>
      <c r="CX57" s="25"/>
      <c r="CY57" s="25"/>
      <c r="CZ57" s="25"/>
      <c r="DA57" s="25"/>
      <c r="DB57" s="25"/>
      <c r="DC57" s="25"/>
      <c r="DD57" s="25"/>
      <c r="DE57" s="25"/>
      <c r="DF57" s="25"/>
      <c r="DG57" s="25"/>
      <c r="DH57" s="25"/>
      <c r="DI57" s="25"/>
      <c r="DJ57" s="25"/>
      <c r="DK57" s="25"/>
      <c r="DL57" s="25"/>
      <c r="DM57" s="25"/>
      <c r="DN57" s="25"/>
      <c r="DO57" s="25"/>
      <c r="DP57" s="25"/>
    </row>
    <row r="58" spans="1:120" ht="14.25" customHeight="1">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4"/>
      <c r="BD58" s="25"/>
      <c r="BE58" s="25"/>
      <c r="BF58" s="25"/>
      <c r="BG58" s="25"/>
      <c r="BH58" s="25"/>
      <c r="BI58" s="25"/>
      <c r="BJ58" s="25"/>
      <c r="BK58" s="25"/>
      <c r="BL58" s="25"/>
      <c r="BM58" s="25"/>
      <c r="BN58" s="25"/>
      <c r="BO58" s="25"/>
      <c r="BP58" s="25"/>
      <c r="BQ58" s="25"/>
      <c r="BR58" s="25"/>
      <c r="BS58" s="25"/>
      <c r="BT58" s="25"/>
      <c r="BU58" s="25"/>
      <c r="BV58" s="25"/>
      <c r="BW58" s="25"/>
      <c r="BX58" s="25"/>
      <c r="BY58" s="25"/>
      <c r="BZ58" s="25"/>
      <c r="CA58" s="25"/>
      <c r="CB58" s="25"/>
      <c r="CC58" s="25"/>
      <c r="CD58" s="25"/>
      <c r="CE58" s="25"/>
      <c r="CF58" s="25"/>
      <c r="CG58" s="25"/>
      <c r="CH58" s="25"/>
      <c r="CI58" s="25"/>
      <c r="CJ58" s="25"/>
      <c r="CK58" s="25"/>
      <c r="CL58" s="25"/>
      <c r="CM58" s="25"/>
      <c r="CN58" s="25"/>
      <c r="CO58" s="25"/>
      <c r="CP58" s="25"/>
      <c r="CQ58" s="25"/>
      <c r="CR58" s="25"/>
      <c r="CS58" s="25"/>
      <c r="CT58" s="25"/>
      <c r="CU58" s="25"/>
      <c r="CV58" s="25"/>
      <c r="CW58" s="25"/>
      <c r="CX58" s="25"/>
      <c r="CY58" s="25"/>
      <c r="CZ58" s="25"/>
      <c r="DA58" s="25"/>
      <c r="DB58" s="25"/>
      <c r="DC58" s="25"/>
      <c r="DD58" s="25"/>
      <c r="DE58" s="25"/>
      <c r="DF58" s="25"/>
      <c r="DG58" s="25"/>
      <c r="DH58" s="25"/>
      <c r="DI58" s="25"/>
      <c r="DJ58" s="25"/>
      <c r="DK58" s="25"/>
      <c r="DL58" s="25"/>
      <c r="DM58" s="25"/>
      <c r="DN58" s="25"/>
      <c r="DO58" s="25"/>
      <c r="DP58" s="25"/>
    </row>
    <row r="59" spans="1:120" ht="14.25" customHeight="1">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4"/>
      <c r="BD59" s="25"/>
      <c r="BE59" s="25"/>
      <c r="BF59" s="25"/>
      <c r="BG59" s="25"/>
      <c r="BH59" s="25"/>
      <c r="BI59" s="25"/>
      <c r="BJ59" s="25"/>
      <c r="BK59" s="25"/>
      <c r="BL59" s="25"/>
      <c r="BM59" s="25"/>
      <c r="BN59" s="25"/>
      <c r="BO59" s="25"/>
      <c r="BP59" s="25"/>
      <c r="BQ59" s="25"/>
      <c r="BR59" s="25"/>
      <c r="BS59" s="25"/>
      <c r="BT59" s="25"/>
      <c r="BU59" s="25"/>
      <c r="BV59" s="25"/>
      <c r="BW59" s="25"/>
      <c r="BX59" s="25"/>
      <c r="BY59" s="25"/>
      <c r="BZ59" s="25"/>
      <c r="CA59" s="25"/>
      <c r="CB59" s="25"/>
      <c r="CC59" s="25"/>
      <c r="CD59" s="25"/>
      <c r="CE59" s="25"/>
      <c r="CF59" s="25"/>
      <c r="CG59" s="25"/>
      <c r="CH59" s="25"/>
      <c r="CI59" s="25"/>
      <c r="CJ59" s="25"/>
      <c r="CK59" s="25"/>
      <c r="CL59" s="25"/>
      <c r="CM59" s="25"/>
      <c r="CN59" s="25"/>
      <c r="CO59" s="25"/>
      <c r="CP59" s="25"/>
      <c r="CQ59" s="25"/>
      <c r="CR59" s="25"/>
      <c r="CS59" s="25"/>
      <c r="CT59" s="25"/>
      <c r="CU59" s="25"/>
      <c r="CV59" s="25"/>
      <c r="CW59" s="25"/>
      <c r="CX59" s="25"/>
      <c r="CY59" s="25"/>
      <c r="CZ59" s="25"/>
      <c r="DA59" s="25"/>
      <c r="DB59" s="25"/>
      <c r="DC59" s="25"/>
      <c r="DD59" s="25"/>
      <c r="DE59" s="25"/>
      <c r="DF59" s="25"/>
      <c r="DG59" s="25"/>
      <c r="DH59" s="25"/>
      <c r="DI59" s="25"/>
      <c r="DJ59" s="25"/>
      <c r="DK59" s="25"/>
      <c r="DL59" s="25"/>
      <c r="DM59" s="25"/>
      <c r="DN59" s="25"/>
      <c r="DO59" s="25"/>
      <c r="DP59" s="25"/>
    </row>
    <row r="60" spans="1:120" ht="14.25" customHeight="1">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4"/>
      <c r="BD60" s="25"/>
      <c r="BE60" s="25"/>
      <c r="BF60" s="25"/>
      <c r="BG60" s="25"/>
      <c r="BH60" s="25"/>
      <c r="BI60" s="25"/>
      <c r="BJ60" s="25"/>
      <c r="BK60" s="25"/>
      <c r="BL60" s="25"/>
      <c r="BM60" s="25"/>
      <c r="BN60" s="25"/>
      <c r="BO60" s="25"/>
      <c r="BP60" s="25"/>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c r="CS60" s="25"/>
      <c r="CT60" s="25"/>
      <c r="CU60" s="25"/>
      <c r="CV60" s="25"/>
      <c r="CW60" s="25"/>
      <c r="CX60" s="25"/>
      <c r="CY60" s="25"/>
      <c r="CZ60" s="25"/>
      <c r="DA60" s="25"/>
      <c r="DB60" s="25"/>
      <c r="DC60" s="25"/>
      <c r="DD60" s="25"/>
      <c r="DE60" s="25"/>
      <c r="DF60" s="25"/>
      <c r="DG60" s="25"/>
      <c r="DH60" s="25"/>
      <c r="DI60" s="25"/>
      <c r="DJ60" s="25"/>
      <c r="DK60" s="25"/>
      <c r="DL60" s="25"/>
      <c r="DM60" s="25"/>
      <c r="DN60" s="25"/>
      <c r="DO60" s="25"/>
      <c r="DP60" s="25"/>
    </row>
    <row r="61" spans="1:120" ht="14.25" customHeight="1">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4"/>
      <c r="BD61" s="25"/>
      <c r="BE61" s="25"/>
      <c r="BF61" s="25"/>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c r="CP61" s="25"/>
      <c r="CQ61" s="25"/>
      <c r="CR61" s="25"/>
      <c r="CS61" s="25"/>
      <c r="CT61" s="25"/>
      <c r="CU61" s="25"/>
      <c r="CV61" s="25"/>
      <c r="CW61" s="25"/>
      <c r="CX61" s="25"/>
      <c r="CY61" s="25"/>
      <c r="CZ61" s="25"/>
      <c r="DA61" s="25"/>
      <c r="DB61" s="25"/>
      <c r="DC61" s="25"/>
      <c r="DD61" s="25"/>
      <c r="DE61" s="25"/>
      <c r="DF61" s="25"/>
      <c r="DG61" s="25"/>
      <c r="DH61" s="25"/>
      <c r="DI61" s="25"/>
      <c r="DJ61" s="25"/>
      <c r="DK61" s="25"/>
      <c r="DL61" s="25"/>
      <c r="DM61" s="25"/>
      <c r="DN61" s="25"/>
      <c r="DO61" s="25"/>
      <c r="DP61" s="25"/>
    </row>
    <row r="62" spans="1:120" ht="14.25" customHeight="1">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4"/>
      <c r="BD62" s="25"/>
      <c r="BE62" s="25"/>
      <c r="BF62" s="25"/>
      <c r="BG62" s="25"/>
      <c r="BH62" s="25"/>
      <c r="BI62" s="25"/>
      <c r="BJ62" s="25"/>
      <c r="BK62" s="25"/>
      <c r="BL62" s="25"/>
      <c r="BM62" s="25"/>
      <c r="BN62" s="25"/>
      <c r="BO62" s="25"/>
      <c r="BP62" s="25"/>
      <c r="BQ62" s="25"/>
      <c r="BR62" s="25"/>
      <c r="BS62" s="25"/>
      <c r="BT62" s="25"/>
      <c r="BU62" s="25"/>
      <c r="BV62" s="25"/>
      <c r="BW62" s="25"/>
      <c r="BX62" s="25"/>
      <c r="BY62" s="25"/>
      <c r="BZ62" s="25"/>
      <c r="CA62" s="25"/>
      <c r="CB62" s="25"/>
      <c r="CC62" s="25"/>
      <c r="CD62" s="25"/>
      <c r="CE62" s="25"/>
      <c r="CF62" s="25"/>
      <c r="CG62" s="25"/>
      <c r="CH62" s="25"/>
      <c r="CI62" s="25"/>
      <c r="CJ62" s="25"/>
      <c r="CK62" s="25"/>
      <c r="CL62" s="25"/>
      <c r="CM62" s="25"/>
      <c r="CN62" s="25"/>
      <c r="CO62" s="25"/>
      <c r="CP62" s="25"/>
      <c r="CQ62" s="25"/>
      <c r="CR62" s="25"/>
      <c r="CS62" s="25"/>
      <c r="CT62" s="25"/>
      <c r="CU62" s="25"/>
      <c r="CV62" s="25"/>
      <c r="CW62" s="25"/>
      <c r="CX62" s="25"/>
      <c r="CY62" s="25"/>
      <c r="CZ62" s="25"/>
      <c r="DA62" s="25"/>
      <c r="DB62" s="25"/>
      <c r="DC62" s="25"/>
      <c r="DD62" s="25"/>
      <c r="DE62" s="25"/>
      <c r="DF62" s="25"/>
      <c r="DG62" s="25"/>
      <c r="DH62" s="25"/>
      <c r="DI62" s="25"/>
      <c r="DJ62" s="25"/>
      <c r="DK62" s="25"/>
      <c r="DL62" s="25"/>
      <c r="DM62" s="25"/>
      <c r="DN62" s="25"/>
      <c r="DO62" s="25"/>
      <c r="DP62" s="25"/>
    </row>
    <row r="63" spans="1:120" ht="14.25" customHeight="1">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4"/>
      <c r="BD63" s="25"/>
      <c r="BE63" s="25"/>
      <c r="BF63" s="25"/>
      <c r="BG63" s="25"/>
      <c r="BH63" s="25"/>
      <c r="BI63" s="25"/>
      <c r="BJ63" s="25"/>
      <c r="BK63" s="25"/>
      <c r="BL63" s="25"/>
      <c r="BM63" s="25"/>
      <c r="BN63" s="25"/>
      <c r="BO63" s="25"/>
      <c r="BP63" s="25"/>
      <c r="BQ63" s="25"/>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c r="CP63" s="25"/>
      <c r="CQ63" s="25"/>
      <c r="CR63" s="25"/>
      <c r="CS63" s="25"/>
      <c r="CT63" s="25"/>
      <c r="CU63" s="25"/>
      <c r="CV63" s="25"/>
      <c r="CW63" s="25"/>
      <c r="CX63" s="25"/>
      <c r="CY63" s="25"/>
      <c r="CZ63" s="25"/>
      <c r="DA63" s="25"/>
      <c r="DB63" s="25"/>
      <c r="DC63" s="25"/>
      <c r="DD63" s="25"/>
      <c r="DE63" s="25"/>
      <c r="DF63" s="25"/>
      <c r="DG63" s="25"/>
      <c r="DH63" s="25"/>
      <c r="DI63" s="25"/>
      <c r="DJ63" s="25"/>
      <c r="DK63" s="25"/>
      <c r="DL63" s="25"/>
      <c r="DM63" s="25"/>
      <c r="DN63" s="25"/>
      <c r="DO63" s="25"/>
      <c r="DP63" s="25"/>
    </row>
    <row r="64" spans="1:120" ht="14.25" customHeight="1">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4"/>
      <c r="BD64" s="25"/>
      <c r="BE64" s="25"/>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c r="CS64" s="25"/>
      <c r="CT64" s="25"/>
      <c r="CU64" s="25"/>
      <c r="CV64" s="25"/>
      <c r="CW64" s="25"/>
      <c r="CX64" s="25"/>
      <c r="CY64" s="25"/>
      <c r="CZ64" s="25"/>
      <c r="DA64" s="25"/>
      <c r="DB64" s="25"/>
      <c r="DC64" s="25"/>
      <c r="DD64" s="25"/>
      <c r="DE64" s="25"/>
      <c r="DF64" s="25"/>
      <c r="DG64" s="25"/>
      <c r="DH64" s="25"/>
      <c r="DI64" s="25"/>
      <c r="DJ64" s="25"/>
      <c r="DK64" s="25"/>
      <c r="DL64" s="25"/>
      <c r="DM64" s="25"/>
      <c r="DN64" s="25"/>
      <c r="DO64" s="25"/>
      <c r="DP64" s="25"/>
    </row>
    <row r="65" spans="1:120" ht="14.25" customHeight="1">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4"/>
      <c r="BD65" s="25"/>
      <c r="BE65" s="25"/>
      <c r="BF65" s="25"/>
      <c r="BG65" s="25"/>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c r="CH65" s="25"/>
      <c r="CI65" s="25"/>
      <c r="CJ65" s="25"/>
      <c r="CK65" s="25"/>
      <c r="CL65" s="25"/>
      <c r="CM65" s="25"/>
      <c r="CN65" s="25"/>
      <c r="CO65" s="25"/>
      <c r="CP65" s="25"/>
      <c r="CQ65" s="25"/>
      <c r="CR65" s="25"/>
      <c r="CS65" s="25"/>
      <c r="CT65" s="25"/>
      <c r="CU65" s="25"/>
      <c r="CV65" s="25"/>
      <c r="CW65" s="25"/>
      <c r="CX65" s="25"/>
      <c r="CY65" s="25"/>
      <c r="CZ65" s="25"/>
      <c r="DA65" s="25"/>
      <c r="DB65" s="25"/>
      <c r="DC65" s="25"/>
      <c r="DD65" s="25"/>
      <c r="DE65" s="25"/>
      <c r="DF65" s="25"/>
      <c r="DG65" s="25"/>
      <c r="DH65" s="25"/>
      <c r="DI65" s="25"/>
      <c r="DJ65" s="25"/>
      <c r="DK65" s="25"/>
      <c r="DL65" s="25"/>
      <c r="DM65" s="25"/>
      <c r="DN65" s="25"/>
      <c r="DO65" s="25"/>
      <c r="DP65" s="25"/>
    </row>
    <row r="66" spans="1:120" ht="14.25" customHeight="1">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4"/>
      <c r="BD66" s="25"/>
      <c r="BE66" s="25"/>
      <c r="BF66" s="25"/>
      <c r="BG66" s="25"/>
      <c r="BH66" s="25"/>
      <c r="BI66" s="25"/>
      <c r="BJ66" s="25"/>
      <c r="BK66" s="25"/>
      <c r="BL66" s="25"/>
      <c r="BM66" s="25"/>
      <c r="BN66" s="25"/>
      <c r="BO66" s="25"/>
      <c r="BP66" s="25"/>
      <c r="BQ66" s="25"/>
      <c r="BR66" s="25"/>
      <c r="BS66" s="25"/>
      <c r="BT66" s="25"/>
      <c r="BU66" s="25"/>
      <c r="BV66" s="25"/>
      <c r="BW66" s="25"/>
      <c r="BX66" s="25"/>
      <c r="BY66" s="25"/>
      <c r="BZ66" s="25"/>
      <c r="CA66" s="25"/>
      <c r="CB66" s="25"/>
      <c r="CC66" s="25"/>
      <c r="CD66" s="25"/>
      <c r="CE66" s="25"/>
      <c r="CF66" s="25"/>
      <c r="CG66" s="25"/>
      <c r="CH66" s="25"/>
      <c r="CI66" s="25"/>
      <c r="CJ66" s="25"/>
      <c r="CK66" s="25"/>
      <c r="CL66" s="25"/>
      <c r="CM66" s="25"/>
      <c r="CN66" s="25"/>
      <c r="CO66" s="25"/>
      <c r="CP66" s="25"/>
      <c r="CQ66" s="25"/>
      <c r="CR66" s="25"/>
      <c r="CS66" s="25"/>
      <c r="CT66" s="25"/>
      <c r="CU66" s="25"/>
      <c r="CV66" s="25"/>
      <c r="CW66" s="25"/>
      <c r="CX66" s="25"/>
      <c r="CY66" s="25"/>
      <c r="CZ66" s="25"/>
      <c r="DA66" s="25"/>
      <c r="DB66" s="25"/>
      <c r="DC66" s="25"/>
      <c r="DD66" s="25"/>
      <c r="DE66" s="25"/>
      <c r="DF66" s="25"/>
      <c r="DG66" s="25"/>
      <c r="DH66" s="25"/>
      <c r="DI66" s="25"/>
      <c r="DJ66" s="25"/>
      <c r="DK66" s="25"/>
      <c r="DL66" s="25"/>
      <c r="DM66" s="25"/>
      <c r="DN66" s="25"/>
      <c r="DO66" s="25"/>
      <c r="DP66" s="25"/>
    </row>
    <row r="67" spans="1:120" ht="14.25" customHeight="1">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4"/>
      <c r="BD67" s="25"/>
      <c r="BE67" s="25"/>
      <c r="BF67" s="25"/>
      <c r="BG67" s="25"/>
      <c r="BH67" s="25"/>
      <c r="BI67" s="25"/>
      <c r="BJ67" s="25"/>
      <c r="BK67" s="25"/>
      <c r="BL67" s="25"/>
      <c r="BM67" s="25"/>
      <c r="BN67" s="25"/>
      <c r="BO67" s="25"/>
      <c r="BP67" s="25"/>
      <c r="BQ67" s="25"/>
      <c r="BR67" s="25"/>
      <c r="BS67" s="25"/>
      <c r="BT67" s="25"/>
      <c r="BU67" s="25"/>
      <c r="BV67" s="25"/>
      <c r="BW67" s="25"/>
      <c r="BX67" s="25"/>
      <c r="BY67" s="25"/>
      <c r="BZ67" s="25"/>
      <c r="CA67" s="25"/>
      <c r="CB67" s="25"/>
      <c r="CC67" s="25"/>
      <c r="CD67" s="25"/>
      <c r="CE67" s="25"/>
      <c r="CF67" s="25"/>
      <c r="CG67" s="25"/>
      <c r="CH67" s="25"/>
      <c r="CI67" s="25"/>
      <c r="CJ67" s="25"/>
      <c r="CK67" s="25"/>
      <c r="CL67" s="25"/>
      <c r="CM67" s="25"/>
      <c r="CN67" s="25"/>
      <c r="CO67" s="25"/>
      <c r="CP67" s="25"/>
      <c r="CQ67" s="25"/>
      <c r="CR67" s="25"/>
      <c r="CS67" s="25"/>
      <c r="CT67" s="25"/>
      <c r="CU67" s="25"/>
      <c r="CV67" s="25"/>
      <c r="CW67" s="25"/>
      <c r="CX67" s="25"/>
      <c r="CY67" s="25"/>
      <c r="CZ67" s="25"/>
      <c r="DA67" s="25"/>
      <c r="DB67" s="25"/>
      <c r="DC67" s="25"/>
      <c r="DD67" s="25"/>
      <c r="DE67" s="25"/>
      <c r="DF67" s="25"/>
      <c r="DG67" s="25"/>
      <c r="DH67" s="25"/>
      <c r="DI67" s="25"/>
      <c r="DJ67" s="25"/>
      <c r="DK67" s="25"/>
      <c r="DL67" s="25"/>
      <c r="DM67" s="25"/>
      <c r="DN67" s="25"/>
      <c r="DO67" s="25"/>
      <c r="DP67" s="25"/>
    </row>
    <row r="68" spans="1:120" ht="14.25" customHeight="1">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4"/>
      <c r="BD68" s="25"/>
      <c r="BE68" s="25"/>
      <c r="BF68" s="25"/>
      <c r="BG68" s="25"/>
      <c r="BH68" s="25"/>
      <c r="BI68" s="25"/>
      <c r="BJ68" s="25"/>
      <c r="BK68" s="25"/>
      <c r="BL68" s="25"/>
      <c r="BM68" s="25"/>
      <c r="BN68" s="25"/>
      <c r="BO68" s="25"/>
      <c r="BP68" s="25"/>
      <c r="BQ68" s="25"/>
      <c r="BR68" s="25"/>
      <c r="BS68" s="25"/>
      <c r="BT68" s="25"/>
      <c r="BU68" s="25"/>
      <c r="BV68" s="25"/>
      <c r="BW68" s="25"/>
      <c r="BX68" s="25"/>
      <c r="BY68" s="25"/>
      <c r="BZ68" s="25"/>
      <c r="CA68" s="25"/>
      <c r="CB68" s="25"/>
      <c r="CC68" s="25"/>
      <c r="CD68" s="25"/>
      <c r="CE68" s="25"/>
      <c r="CF68" s="25"/>
      <c r="CG68" s="25"/>
      <c r="CH68" s="25"/>
      <c r="CI68" s="25"/>
      <c r="CJ68" s="25"/>
      <c r="CK68" s="25"/>
      <c r="CL68" s="25"/>
      <c r="CM68" s="25"/>
      <c r="CN68" s="25"/>
      <c r="CO68" s="25"/>
      <c r="CP68" s="25"/>
      <c r="CQ68" s="25"/>
      <c r="CR68" s="25"/>
      <c r="CS68" s="25"/>
      <c r="CT68" s="25"/>
      <c r="CU68" s="25"/>
      <c r="CV68" s="25"/>
      <c r="CW68" s="25"/>
      <c r="CX68" s="25"/>
      <c r="CY68" s="25"/>
      <c r="CZ68" s="25"/>
      <c r="DA68" s="25"/>
      <c r="DB68" s="25"/>
      <c r="DC68" s="25"/>
      <c r="DD68" s="25"/>
      <c r="DE68" s="25"/>
      <c r="DF68" s="25"/>
      <c r="DG68" s="25"/>
      <c r="DH68" s="25"/>
      <c r="DI68" s="25"/>
      <c r="DJ68" s="25"/>
      <c r="DK68" s="25"/>
      <c r="DL68" s="25"/>
      <c r="DM68" s="25"/>
      <c r="DN68" s="25"/>
      <c r="DO68" s="25"/>
      <c r="DP68" s="25"/>
    </row>
    <row r="69" spans="1:120" ht="14.25" customHeight="1">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4"/>
      <c r="BD69" s="25"/>
      <c r="BE69" s="25"/>
      <c r="BF69" s="25"/>
      <c r="BG69" s="25"/>
      <c r="BH69" s="25"/>
      <c r="BI69" s="25"/>
      <c r="BJ69" s="25"/>
      <c r="BK69" s="25"/>
      <c r="BL69" s="25"/>
      <c r="BM69" s="25"/>
      <c r="BN69" s="25"/>
      <c r="BO69" s="25"/>
      <c r="BP69" s="25"/>
      <c r="BQ69" s="25"/>
      <c r="BR69" s="25"/>
      <c r="BS69" s="25"/>
      <c r="BT69" s="25"/>
      <c r="BU69" s="25"/>
      <c r="BV69" s="25"/>
      <c r="BW69" s="25"/>
      <c r="BX69" s="25"/>
      <c r="BY69" s="25"/>
      <c r="BZ69" s="25"/>
      <c r="CA69" s="25"/>
      <c r="CB69" s="25"/>
      <c r="CC69" s="25"/>
      <c r="CD69" s="25"/>
      <c r="CE69" s="25"/>
      <c r="CF69" s="25"/>
      <c r="CG69" s="25"/>
      <c r="CH69" s="25"/>
      <c r="CI69" s="25"/>
      <c r="CJ69" s="25"/>
      <c r="CK69" s="25"/>
      <c r="CL69" s="25"/>
      <c r="CM69" s="25"/>
      <c r="CN69" s="25"/>
      <c r="CO69" s="25"/>
      <c r="CP69" s="25"/>
      <c r="CQ69" s="25"/>
      <c r="CR69" s="25"/>
      <c r="CS69" s="25"/>
      <c r="CT69" s="25"/>
      <c r="CU69" s="25"/>
      <c r="CV69" s="25"/>
      <c r="CW69" s="25"/>
      <c r="CX69" s="25"/>
      <c r="CY69" s="25"/>
      <c r="CZ69" s="25"/>
      <c r="DA69" s="25"/>
      <c r="DB69" s="25"/>
      <c r="DC69" s="25"/>
      <c r="DD69" s="25"/>
      <c r="DE69" s="25"/>
      <c r="DF69" s="25"/>
      <c r="DG69" s="25"/>
      <c r="DH69" s="25"/>
      <c r="DI69" s="25"/>
      <c r="DJ69" s="25"/>
      <c r="DK69" s="25"/>
      <c r="DL69" s="25"/>
      <c r="DM69" s="25"/>
      <c r="DN69" s="25"/>
      <c r="DO69" s="25"/>
      <c r="DP69" s="25"/>
    </row>
    <row r="70" spans="1:120" ht="14.25" customHeight="1">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4"/>
      <c r="BD70" s="25"/>
      <c r="BE70" s="25"/>
      <c r="BF70" s="25"/>
      <c r="BG70" s="25"/>
      <c r="BH70" s="25"/>
      <c r="BI70" s="25"/>
      <c r="BJ70" s="25"/>
      <c r="BK70" s="25"/>
      <c r="BL70" s="25"/>
      <c r="BM70" s="25"/>
      <c r="BN70" s="25"/>
      <c r="BO70" s="25"/>
      <c r="BP70" s="25"/>
      <c r="BQ70" s="25"/>
      <c r="BR70" s="25"/>
      <c r="BS70" s="25"/>
      <c r="BT70" s="25"/>
      <c r="BU70" s="25"/>
      <c r="BV70" s="25"/>
      <c r="BW70" s="25"/>
      <c r="BX70" s="25"/>
      <c r="BY70" s="25"/>
      <c r="BZ70" s="25"/>
      <c r="CA70" s="25"/>
      <c r="CB70" s="25"/>
      <c r="CC70" s="25"/>
      <c r="CD70" s="25"/>
      <c r="CE70" s="25"/>
      <c r="CF70" s="25"/>
      <c r="CG70" s="25"/>
      <c r="CH70" s="25"/>
      <c r="CI70" s="25"/>
      <c r="CJ70" s="25"/>
      <c r="CK70" s="25"/>
      <c r="CL70" s="25"/>
      <c r="CM70" s="25"/>
      <c r="CN70" s="25"/>
      <c r="CO70" s="25"/>
      <c r="CP70" s="25"/>
      <c r="CQ70" s="25"/>
      <c r="CR70" s="25"/>
      <c r="CS70" s="25"/>
      <c r="CT70" s="25"/>
      <c r="CU70" s="25"/>
      <c r="CV70" s="25"/>
      <c r="CW70" s="25"/>
      <c r="CX70" s="25"/>
      <c r="CY70" s="25"/>
      <c r="CZ70" s="25"/>
      <c r="DA70" s="25"/>
      <c r="DB70" s="25"/>
      <c r="DC70" s="25"/>
      <c r="DD70" s="25"/>
      <c r="DE70" s="25"/>
      <c r="DF70" s="25"/>
      <c r="DG70" s="25"/>
      <c r="DH70" s="25"/>
      <c r="DI70" s="25"/>
      <c r="DJ70" s="25"/>
      <c r="DK70" s="25"/>
      <c r="DL70" s="25"/>
      <c r="DM70" s="25"/>
      <c r="DN70" s="25"/>
      <c r="DO70" s="25"/>
      <c r="DP70" s="25"/>
    </row>
    <row r="71" spans="1:120" ht="14.25" customHeight="1">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4"/>
      <c r="BD71" s="25"/>
      <c r="BE71" s="25"/>
      <c r="BF71" s="25"/>
      <c r="BG71" s="25"/>
      <c r="BH71" s="25"/>
      <c r="BI71" s="25"/>
      <c r="BJ71" s="25"/>
      <c r="BK71" s="25"/>
      <c r="BL71" s="25"/>
      <c r="BM71" s="25"/>
      <c r="BN71" s="25"/>
      <c r="BO71" s="25"/>
      <c r="BP71" s="25"/>
      <c r="BQ71" s="25"/>
      <c r="BR71" s="25"/>
      <c r="BS71" s="25"/>
      <c r="BT71" s="25"/>
      <c r="BU71" s="25"/>
      <c r="BV71" s="25"/>
      <c r="BW71" s="25"/>
      <c r="BX71" s="25"/>
      <c r="BY71" s="25"/>
      <c r="BZ71" s="25"/>
      <c r="CA71" s="25"/>
      <c r="CB71" s="25"/>
      <c r="CC71" s="25"/>
      <c r="CD71" s="25"/>
      <c r="CE71" s="25"/>
      <c r="CF71" s="25"/>
      <c r="CG71" s="25"/>
      <c r="CH71" s="25"/>
      <c r="CI71" s="25"/>
      <c r="CJ71" s="25"/>
      <c r="CK71" s="25"/>
      <c r="CL71" s="25"/>
      <c r="CM71" s="25"/>
      <c r="CN71" s="25"/>
      <c r="CO71" s="25"/>
      <c r="CP71" s="25"/>
      <c r="CQ71" s="25"/>
      <c r="CR71" s="25"/>
      <c r="CS71" s="25"/>
      <c r="CT71" s="25"/>
      <c r="CU71" s="25"/>
      <c r="CV71" s="25"/>
      <c r="CW71" s="25"/>
      <c r="CX71" s="25"/>
      <c r="CY71" s="25"/>
      <c r="CZ71" s="25"/>
      <c r="DA71" s="25"/>
      <c r="DB71" s="25"/>
      <c r="DC71" s="25"/>
      <c r="DD71" s="25"/>
      <c r="DE71" s="25"/>
      <c r="DF71" s="25"/>
      <c r="DG71" s="25"/>
      <c r="DH71" s="25"/>
      <c r="DI71" s="25"/>
      <c r="DJ71" s="25"/>
      <c r="DK71" s="25"/>
      <c r="DL71" s="25"/>
      <c r="DM71" s="25"/>
      <c r="DN71" s="25"/>
      <c r="DO71" s="25"/>
      <c r="DP71" s="25"/>
    </row>
    <row r="72" spans="1:120" ht="14.25" customHeight="1">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4"/>
      <c r="BD72" s="25"/>
      <c r="BE72" s="25"/>
      <c r="BF72" s="25"/>
      <c r="BG72" s="25"/>
      <c r="BH72" s="25"/>
      <c r="BI72" s="25"/>
      <c r="BJ72" s="25"/>
      <c r="BK72" s="25"/>
      <c r="BL72" s="25"/>
      <c r="BM72" s="25"/>
      <c r="BN72" s="25"/>
      <c r="BO72" s="25"/>
      <c r="BP72" s="25"/>
      <c r="BQ72" s="25"/>
      <c r="BR72" s="25"/>
      <c r="BS72" s="25"/>
      <c r="BT72" s="25"/>
      <c r="BU72" s="25"/>
      <c r="BV72" s="25"/>
      <c r="BW72" s="25"/>
      <c r="BX72" s="25"/>
      <c r="BY72" s="25"/>
      <c r="BZ72" s="25"/>
      <c r="CA72" s="25"/>
      <c r="CB72" s="25"/>
      <c r="CC72" s="25"/>
      <c r="CD72" s="25"/>
      <c r="CE72" s="25"/>
      <c r="CF72" s="25"/>
      <c r="CG72" s="25"/>
      <c r="CH72" s="25"/>
      <c r="CI72" s="25"/>
      <c r="CJ72" s="25"/>
      <c r="CK72" s="25"/>
      <c r="CL72" s="25"/>
      <c r="CM72" s="25"/>
      <c r="CN72" s="25"/>
      <c r="CO72" s="25"/>
      <c r="CP72" s="25"/>
      <c r="CQ72" s="25"/>
      <c r="CR72" s="25"/>
      <c r="CS72" s="25"/>
      <c r="CT72" s="25"/>
      <c r="CU72" s="25"/>
      <c r="CV72" s="25"/>
      <c r="CW72" s="25"/>
      <c r="CX72" s="25"/>
      <c r="CY72" s="25"/>
      <c r="CZ72" s="25"/>
      <c r="DA72" s="25"/>
      <c r="DB72" s="25"/>
      <c r="DC72" s="25"/>
      <c r="DD72" s="25"/>
      <c r="DE72" s="25"/>
      <c r="DF72" s="25"/>
      <c r="DG72" s="25"/>
      <c r="DH72" s="25"/>
      <c r="DI72" s="25"/>
      <c r="DJ72" s="25"/>
      <c r="DK72" s="25"/>
      <c r="DL72" s="25"/>
      <c r="DM72" s="25"/>
      <c r="DN72" s="25"/>
      <c r="DO72" s="25"/>
      <c r="DP72" s="25"/>
    </row>
    <row r="73" spans="1:120" ht="14.25" customHeight="1">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4"/>
      <c r="BD73" s="25"/>
      <c r="BE73" s="25"/>
      <c r="BF73" s="25"/>
      <c r="BG73" s="25"/>
      <c r="BH73" s="25"/>
      <c r="BI73" s="25"/>
      <c r="BJ73" s="25"/>
      <c r="BK73" s="25"/>
      <c r="BL73" s="25"/>
      <c r="BM73" s="25"/>
      <c r="BN73" s="25"/>
      <c r="BO73" s="25"/>
      <c r="BP73" s="25"/>
      <c r="BQ73" s="25"/>
      <c r="BR73" s="25"/>
      <c r="BS73" s="25"/>
      <c r="BT73" s="25"/>
      <c r="BU73" s="25"/>
      <c r="BV73" s="25"/>
      <c r="BW73" s="25"/>
      <c r="BX73" s="25"/>
      <c r="BY73" s="25"/>
      <c r="BZ73" s="25"/>
      <c r="CA73" s="25"/>
      <c r="CB73" s="25"/>
      <c r="CC73" s="25"/>
      <c r="CD73" s="25"/>
      <c r="CE73" s="25"/>
      <c r="CF73" s="25"/>
      <c r="CG73" s="25"/>
      <c r="CH73" s="25"/>
      <c r="CI73" s="25"/>
      <c r="CJ73" s="25"/>
      <c r="CK73" s="25"/>
      <c r="CL73" s="25"/>
      <c r="CM73" s="25"/>
      <c r="CN73" s="25"/>
      <c r="CO73" s="25"/>
      <c r="CP73" s="25"/>
      <c r="CQ73" s="25"/>
      <c r="CR73" s="25"/>
      <c r="CS73" s="25"/>
      <c r="CT73" s="25"/>
      <c r="CU73" s="25"/>
      <c r="CV73" s="25"/>
      <c r="CW73" s="25"/>
      <c r="CX73" s="25"/>
      <c r="CY73" s="25"/>
      <c r="CZ73" s="25"/>
      <c r="DA73" s="25"/>
      <c r="DB73" s="25"/>
      <c r="DC73" s="25"/>
      <c r="DD73" s="25"/>
      <c r="DE73" s="25"/>
      <c r="DF73" s="25"/>
      <c r="DG73" s="25"/>
      <c r="DH73" s="25"/>
      <c r="DI73" s="25"/>
      <c r="DJ73" s="25"/>
      <c r="DK73" s="25"/>
      <c r="DL73" s="25"/>
      <c r="DM73" s="25"/>
      <c r="DN73" s="25"/>
      <c r="DO73" s="25"/>
      <c r="DP73" s="25"/>
    </row>
    <row r="74" spans="1:120" ht="14.25" customHeight="1">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4"/>
      <c r="BD74" s="25"/>
      <c r="BE74" s="25"/>
      <c r="BF74" s="25"/>
      <c r="BG74" s="25"/>
      <c r="BH74" s="25"/>
      <c r="BI74" s="25"/>
      <c r="BJ74" s="25"/>
      <c r="BK74" s="25"/>
      <c r="BL74" s="25"/>
      <c r="BM74" s="25"/>
      <c r="BN74" s="25"/>
      <c r="BO74" s="25"/>
      <c r="BP74" s="25"/>
      <c r="BQ74" s="25"/>
      <c r="BR74" s="25"/>
      <c r="BS74" s="25"/>
      <c r="BT74" s="25"/>
      <c r="BU74" s="25"/>
      <c r="BV74" s="25"/>
      <c r="BW74" s="25"/>
      <c r="BX74" s="25"/>
      <c r="BY74" s="25"/>
      <c r="BZ74" s="25"/>
      <c r="CA74" s="25"/>
      <c r="CB74" s="25"/>
      <c r="CC74" s="25"/>
      <c r="CD74" s="25"/>
      <c r="CE74" s="25"/>
      <c r="CF74" s="25"/>
      <c r="CG74" s="25"/>
      <c r="CH74" s="25"/>
      <c r="CI74" s="25"/>
      <c r="CJ74" s="25"/>
      <c r="CK74" s="25"/>
      <c r="CL74" s="25"/>
      <c r="CM74" s="25"/>
      <c r="CN74" s="25"/>
      <c r="CO74" s="25"/>
      <c r="CP74" s="25"/>
      <c r="CQ74" s="25"/>
      <c r="CR74" s="25"/>
      <c r="CS74" s="25"/>
      <c r="CT74" s="25"/>
      <c r="CU74" s="25"/>
      <c r="CV74" s="25"/>
      <c r="CW74" s="25"/>
      <c r="CX74" s="25"/>
      <c r="CY74" s="25"/>
      <c r="CZ74" s="25"/>
      <c r="DA74" s="25"/>
      <c r="DB74" s="25"/>
      <c r="DC74" s="25"/>
      <c r="DD74" s="25"/>
      <c r="DE74" s="25"/>
      <c r="DF74" s="25"/>
      <c r="DG74" s="25"/>
      <c r="DH74" s="25"/>
      <c r="DI74" s="25"/>
      <c r="DJ74" s="25"/>
      <c r="DK74" s="25"/>
      <c r="DL74" s="25"/>
      <c r="DM74" s="25"/>
      <c r="DN74" s="25"/>
      <c r="DO74" s="25"/>
      <c r="DP74" s="25"/>
    </row>
    <row r="75" spans="1:120" ht="14.25" customHeight="1">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4"/>
      <c r="BD75" s="25"/>
      <c r="BE75" s="25"/>
      <c r="BF75" s="25"/>
      <c r="BG75" s="25"/>
      <c r="BH75" s="25"/>
      <c r="BI75" s="25"/>
      <c r="BJ75" s="25"/>
      <c r="BK75" s="25"/>
      <c r="BL75" s="25"/>
      <c r="BM75" s="25"/>
      <c r="BN75" s="25"/>
      <c r="BO75" s="25"/>
      <c r="BP75" s="25"/>
      <c r="BQ75" s="25"/>
      <c r="BR75" s="25"/>
      <c r="BS75" s="25"/>
      <c r="BT75" s="25"/>
      <c r="BU75" s="25"/>
      <c r="BV75" s="25"/>
      <c r="BW75" s="25"/>
      <c r="BX75" s="25"/>
      <c r="BY75" s="25"/>
      <c r="BZ75" s="25"/>
      <c r="CA75" s="25"/>
      <c r="CB75" s="25"/>
      <c r="CC75" s="25"/>
      <c r="CD75" s="25"/>
      <c r="CE75" s="25"/>
      <c r="CF75" s="25"/>
      <c r="CG75" s="25"/>
      <c r="CH75" s="25"/>
      <c r="CI75" s="25"/>
      <c r="CJ75" s="25"/>
      <c r="CK75" s="25"/>
      <c r="CL75" s="25"/>
      <c r="CM75" s="25"/>
      <c r="CN75" s="25"/>
      <c r="CO75" s="25"/>
      <c r="CP75" s="25"/>
      <c r="CQ75" s="25"/>
      <c r="CR75" s="25"/>
      <c r="CS75" s="25"/>
      <c r="CT75" s="25"/>
      <c r="CU75" s="25"/>
      <c r="CV75" s="25"/>
      <c r="CW75" s="25"/>
      <c r="CX75" s="25"/>
      <c r="CY75" s="25"/>
      <c r="CZ75" s="25"/>
      <c r="DA75" s="25"/>
      <c r="DB75" s="25"/>
      <c r="DC75" s="25"/>
      <c r="DD75" s="25"/>
      <c r="DE75" s="25"/>
      <c r="DF75" s="25"/>
      <c r="DG75" s="25"/>
      <c r="DH75" s="25"/>
      <c r="DI75" s="25"/>
      <c r="DJ75" s="25"/>
      <c r="DK75" s="25"/>
      <c r="DL75" s="25"/>
      <c r="DM75" s="25"/>
      <c r="DN75" s="25"/>
      <c r="DO75" s="25"/>
      <c r="DP75" s="25"/>
    </row>
    <row r="76" spans="1:120" ht="14.25" customHeight="1">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4"/>
      <c r="BD76" s="25"/>
      <c r="BE76" s="25"/>
      <c r="BF76" s="25"/>
      <c r="BG76" s="25"/>
      <c r="BH76" s="25"/>
      <c r="BI76" s="25"/>
      <c r="BJ76" s="25"/>
      <c r="BK76" s="25"/>
      <c r="BL76" s="25"/>
      <c r="BM76" s="25"/>
      <c r="BN76" s="25"/>
      <c r="BO76" s="25"/>
      <c r="BP76" s="25"/>
      <c r="BQ76" s="25"/>
      <c r="BR76" s="25"/>
      <c r="BS76" s="25"/>
      <c r="BT76" s="25"/>
      <c r="BU76" s="25"/>
      <c r="BV76" s="25"/>
      <c r="BW76" s="25"/>
      <c r="BX76" s="25"/>
      <c r="BY76" s="25"/>
      <c r="BZ76" s="25"/>
      <c r="CA76" s="25"/>
      <c r="CB76" s="25"/>
      <c r="CC76" s="25"/>
      <c r="CD76" s="25"/>
      <c r="CE76" s="25"/>
      <c r="CF76" s="25"/>
      <c r="CG76" s="25"/>
      <c r="CH76" s="25"/>
      <c r="CI76" s="25"/>
      <c r="CJ76" s="25"/>
      <c r="CK76" s="25"/>
      <c r="CL76" s="25"/>
      <c r="CM76" s="25"/>
      <c r="CN76" s="25"/>
      <c r="CO76" s="25"/>
      <c r="CP76" s="25"/>
      <c r="CQ76" s="25"/>
      <c r="CR76" s="25"/>
      <c r="CS76" s="25"/>
      <c r="CT76" s="25"/>
      <c r="CU76" s="25"/>
      <c r="CV76" s="25"/>
      <c r="CW76" s="25"/>
      <c r="CX76" s="25"/>
      <c r="CY76" s="25"/>
      <c r="CZ76" s="25"/>
      <c r="DA76" s="25"/>
      <c r="DB76" s="25"/>
      <c r="DC76" s="25"/>
      <c r="DD76" s="25"/>
      <c r="DE76" s="25"/>
      <c r="DF76" s="25"/>
      <c r="DG76" s="25"/>
      <c r="DH76" s="25"/>
      <c r="DI76" s="25"/>
      <c r="DJ76" s="25"/>
      <c r="DK76" s="25"/>
      <c r="DL76" s="25"/>
      <c r="DM76" s="25"/>
      <c r="DN76" s="25"/>
      <c r="DO76" s="25"/>
      <c r="DP76" s="25"/>
    </row>
    <row r="77" spans="1:120" ht="14.25" customHeight="1">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4"/>
      <c r="BD77" s="25"/>
      <c r="BE77" s="25"/>
      <c r="BF77" s="25"/>
      <c r="BG77" s="25"/>
      <c r="BH77" s="25"/>
      <c r="BI77" s="25"/>
      <c r="BJ77" s="25"/>
      <c r="BK77" s="25"/>
      <c r="BL77" s="25"/>
      <c r="BM77" s="25"/>
      <c r="BN77" s="25"/>
      <c r="BO77" s="25"/>
      <c r="BP77" s="25"/>
      <c r="BQ77" s="25"/>
      <c r="BR77" s="25"/>
      <c r="BS77" s="25"/>
      <c r="BT77" s="25"/>
      <c r="BU77" s="25"/>
      <c r="BV77" s="25"/>
      <c r="BW77" s="25"/>
      <c r="BX77" s="25"/>
      <c r="BY77" s="25"/>
      <c r="BZ77" s="25"/>
      <c r="CA77" s="25"/>
      <c r="CB77" s="25"/>
      <c r="CC77" s="25"/>
      <c r="CD77" s="25"/>
      <c r="CE77" s="25"/>
      <c r="CF77" s="25"/>
      <c r="CG77" s="25"/>
      <c r="CH77" s="25"/>
      <c r="CI77" s="25"/>
      <c r="CJ77" s="25"/>
      <c r="CK77" s="25"/>
      <c r="CL77" s="25"/>
      <c r="CM77" s="25"/>
      <c r="CN77" s="25"/>
      <c r="CO77" s="25"/>
      <c r="CP77" s="25"/>
      <c r="CQ77" s="25"/>
      <c r="CR77" s="25"/>
      <c r="CS77" s="25"/>
      <c r="CT77" s="25"/>
      <c r="CU77" s="25"/>
      <c r="CV77" s="25"/>
      <c r="CW77" s="25"/>
      <c r="CX77" s="25"/>
      <c r="CY77" s="25"/>
      <c r="CZ77" s="25"/>
      <c r="DA77" s="25"/>
      <c r="DB77" s="25"/>
      <c r="DC77" s="25"/>
      <c r="DD77" s="25"/>
      <c r="DE77" s="25"/>
      <c r="DF77" s="25"/>
      <c r="DG77" s="25"/>
      <c r="DH77" s="25"/>
      <c r="DI77" s="25"/>
      <c r="DJ77" s="25"/>
      <c r="DK77" s="25"/>
      <c r="DL77" s="25"/>
      <c r="DM77" s="25"/>
      <c r="DN77" s="25"/>
      <c r="DO77" s="25"/>
      <c r="DP77" s="25"/>
    </row>
    <row r="78" spans="1:120" ht="14.25" customHeight="1">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4"/>
      <c r="BD78" s="25"/>
      <c r="BE78" s="25"/>
      <c r="BF78" s="25"/>
      <c r="BG78" s="25"/>
      <c r="BH78" s="25"/>
      <c r="BI78" s="25"/>
      <c r="BJ78" s="25"/>
      <c r="BK78" s="25"/>
      <c r="BL78" s="25"/>
      <c r="BM78" s="25"/>
      <c r="BN78" s="25"/>
      <c r="BO78" s="25"/>
      <c r="BP78" s="25"/>
      <c r="BQ78" s="25"/>
      <c r="BR78" s="25"/>
      <c r="BS78" s="25"/>
      <c r="BT78" s="25"/>
      <c r="BU78" s="25"/>
      <c r="BV78" s="25"/>
      <c r="BW78" s="25"/>
      <c r="BX78" s="25"/>
      <c r="BY78" s="25"/>
      <c r="BZ78" s="25"/>
      <c r="CA78" s="25"/>
      <c r="CB78" s="25"/>
      <c r="CC78" s="25"/>
      <c r="CD78" s="25"/>
      <c r="CE78" s="25"/>
      <c r="CF78" s="25"/>
      <c r="CG78" s="25"/>
      <c r="CH78" s="25"/>
      <c r="CI78" s="25"/>
      <c r="CJ78" s="25"/>
      <c r="CK78" s="25"/>
      <c r="CL78" s="25"/>
      <c r="CM78" s="25"/>
      <c r="CN78" s="25"/>
      <c r="CO78" s="25"/>
      <c r="CP78" s="25"/>
      <c r="CQ78" s="25"/>
      <c r="CR78" s="25"/>
      <c r="CS78" s="25"/>
      <c r="CT78" s="25"/>
      <c r="CU78" s="25"/>
      <c r="CV78" s="25"/>
      <c r="CW78" s="25"/>
      <c r="CX78" s="25"/>
      <c r="CY78" s="25"/>
      <c r="CZ78" s="25"/>
      <c r="DA78" s="25"/>
      <c r="DB78" s="25"/>
      <c r="DC78" s="25"/>
      <c r="DD78" s="25"/>
      <c r="DE78" s="25"/>
      <c r="DF78" s="25"/>
      <c r="DG78" s="25"/>
      <c r="DH78" s="25"/>
      <c r="DI78" s="25"/>
      <c r="DJ78" s="25"/>
      <c r="DK78" s="25"/>
      <c r="DL78" s="25"/>
      <c r="DM78" s="25"/>
      <c r="DN78" s="25"/>
      <c r="DO78" s="25"/>
      <c r="DP78" s="25"/>
    </row>
    <row r="79" spans="1:120" ht="14.25" customHeight="1">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4"/>
      <c r="BD79" s="25"/>
      <c r="BE79" s="25"/>
      <c r="BF79" s="25"/>
      <c r="BG79" s="25"/>
      <c r="BH79" s="25"/>
      <c r="BI79" s="25"/>
      <c r="BJ79" s="25"/>
      <c r="BK79" s="25"/>
      <c r="BL79" s="25"/>
      <c r="BM79" s="25"/>
      <c r="BN79" s="25"/>
      <c r="BO79" s="25"/>
      <c r="BP79" s="25"/>
      <c r="BQ79" s="25"/>
      <c r="BR79" s="25"/>
      <c r="BS79" s="25"/>
      <c r="BT79" s="25"/>
      <c r="BU79" s="25"/>
      <c r="BV79" s="25"/>
      <c r="BW79" s="25"/>
      <c r="BX79" s="25"/>
      <c r="BY79" s="25"/>
      <c r="BZ79" s="25"/>
      <c r="CA79" s="25"/>
      <c r="CB79" s="25"/>
      <c r="CC79" s="25"/>
      <c r="CD79" s="25"/>
      <c r="CE79" s="25"/>
      <c r="CF79" s="25"/>
      <c r="CG79" s="25"/>
      <c r="CH79" s="25"/>
      <c r="CI79" s="25"/>
      <c r="CJ79" s="25"/>
      <c r="CK79" s="25"/>
      <c r="CL79" s="25"/>
      <c r="CM79" s="25"/>
      <c r="CN79" s="25"/>
      <c r="CO79" s="25"/>
      <c r="CP79" s="25"/>
      <c r="CQ79" s="25"/>
      <c r="CR79" s="25"/>
      <c r="CS79" s="25"/>
      <c r="CT79" s="25"/>
      <c r="CU79" s="25"/>
      <c r="CV79" s="25"/>
      <c r="CW79" s="25"/>
      <c r="CX79" s="25"/>
      <c r="CY79" s="25"/>
      <c r="CZ79" s="25"/>
      <c r="DA79" s="25"/>
      <c r="DB79" s="25"/>
      <c r="DC79" s="25"/>
      <c r="DD79" s="25"/>
      <c r="DE79" s="25"/>
      <c r="DF79" s="25"/>
      <c r="DG79" s="25"/>
      <c r="DH79" s="25"/>
      <c r="DI79" s="25"/>
      <c r="DJ79" s="25"/>
      <c r="DK79" s="25"/>
      <c r="DL79" s="25"/>
      <c r="DM79" s="25"/>
      <c r="DN79" s="25"/>
      <c r="DO79" s="25"/>
      <c r="DP79" s="25"/>
    </row>
    <row r="80" spans="1:120" ht="14.25" customHeight="1">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4"/>
      <c r="BD80" s="25"/>
      <c r="BE80" s="25"/>
      <c r="BF80" s="25"/>
      <c r="BG80" s="25"/>
      <c r="BH80" s="25"/>
      <c r="BI80" s="25"/>
      <c r="BJ80" s="25"/>
      <c r="BK80" s="25"/>
      <c r="BL80" s="25"/>
      <c r="BM80" s="25"/>
      <c r="BN80" s="25"/>
      <c r="BO80" s="25"/>
      <c r="BP80" s="25"/>
      <c r="BQ80" s="25"/>
      <c r="BR80" s="25"/>
      <c r="BS80" s="25"/>
      <c r="BT80" s="25"/>
      <c r="BU80" s="25"/>
      <c r="BV80" s="25"/>
      <c r="BW80" s="25"/>
      <c r="BX80" s="25"/>
      <c r="BY80" s="25"/>
      <c r="BZ80" s="25"/>
      <c r="CA80" s="25"/>
      <c r="CB80" s="25"/>
      <c r="CC80" s="25"/>
      <c r="CD80" s="25"/>
      <c r="CE80" s="25"/>
      <c r="CF80" s="25"/>
      <c r="CG80" s="25"/>
      <c r="CH80" s="25"/>
      <c r="CI80" s="25"/>
      <c r="CJ80" s="25"/>
      <c r="CK80" s="25"/>
      <c r="CL80" s="25"/>
      <c r="CM80" s="25"/>
      <c r="CN80" s="25"/>
      <c r="CO80" s="25"/>
      <c r="CP80" s="25"/>
      <c r="CQ80" s="25"/>
      <c r="CR80" s="25"/>
      <c r="CS80" s="25"/>
      <c r="CT80" s="25"/>
      <c r="CU80" s="25"/>
      <c r="CV80" s="25"/>
      <c r="CW80" s="25"/>
      <c r="CX80" s="25"/>
      <c r="CY80" s="25"/>
      <c r="CZ80" s="25"/>
      <c r="DA80" s="25"/>
      <c r="DB80" s="25"/>
      <c r="DC80" s="25"/>
      <c r="DD80" s="25"/>
      <c r="DE80" s="25"/>
      <c r="DF80" s="25"/>
      <c r="DG80" s="25"/>
      <c r="DH80" s="25"/>
      <c r="DI80" s="25"/>
      <c r="DJ80" s="25"/>
      <c r="DK80" s="25"/>
      <c r="DL80" s="25"/>
      <c r="DM80" s="25"/>
      <c r="DN80" s="25"/>
      <c r="DO80" s="25"/>
      <c r="DP80" s="25"/>
    </row>
    <row r="81" spans="1:120" ht="14.25" customHeight="1">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4"/>
      <c r="BD81" s="25"/>
      <c r="BE81" s="25"/>
      <c r="BF81" s="25"/>
      <c r="BG81" s="25"/>
      <c r="BH81" s="25"/>
      <c r="BI81" s="25"/>
      <c r="BJ81" s="25"/>
      <c r="BK81" s="25"/>
      <c r="BL81" s="25"/>
      <c r="BM81" s="25"/>
      <c r="BN81" s="25"/>
      <c r="BO81" s="25"/>
      <c r="BP81" s="25"/>
      <c r="BQ81" s="25"/>
      <c r="BR81" s="25"/>
      <c r="BS81" s="25"/>
      <c r="BT81" s="25"/>
      <c r="BU81" s="25"/>
      <c r="BV81" s="25"/>
      <c r="BW81" s="25"/>
      <c r="BX81" s="25"/>
      <c r="BY81" s="25"/>
      <c r="BZ81" s="25"/>
      <c r="CA81" s="25"/>
      <c r="CB81" s="25"/>
      <c r="CC81" s="25"/>
      <c r="CD81" s="25"/>
      <c r="CE81" s="25"/>
      <c r="CF81" s="25"/>
      <c r="CG81" s="25"/>
      <c r="CH81" s="25"/>
      <c r="CI81" s="25"/>
      <c r="CJ81" s="25"/>
      <c r="CK81" s="25"/>
      <c r="CL81" s="25"/>
      <c r="CM81" s="25"/>
      <c r="CN81" s="25"/>
      <c r="CO81" s="25"/>
      <c r="CP81" s="25"/>
      <c r="CQ81" s="25"/>
      <c r="CR81" s="25"/>
      <c r="CS81" s="25"/>
      <c r="CT81" s="25"/>
      <c r="CU81" s="25"/>
      <c r="CV81" s="25"/>
      <c r="CW81" s="25"/>
      <c r="CX81" s="25"/>
      <c r="CY81" s="25"/>
      <c r="CZ81" s="25"/>
      <c r="DA81" s="25"/>
      <c r="DB81" s="25"/>
      <c r="DC81" s="25"/>
      <c r="DD81" s="25"/>
      <c r="DE81" s="25"/>
      <c r="DF81" s="25"/>
      <c r="DG81" s="25"/>
      <c r="DH81" s="25"/>
      <c r="DI81" s="25"/>
      <c r="DJ81" s="25"/>
      <c r="DK81" s="25"/>
      <c r="DL81" s="25"/>
      <c r="DM81" s="25"/>
      <c r="DN81" s="25"/>
      <c r="DO81" s="25"/>
      <c r="DP81" s="25"/>
    </row>
    <row r="82" spans="1:120" ht="14.25" customHeight="1">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4"/>
      <c r="BD82" s="25"/>
      <c r="BE82" s="25"/>
      <c r="BF82" s="25"/>
      <c r="BG82" s="25"/>
      <c r="BH82" s="25"/>
      <c r="BI82" s="25"/>
      <c r="BJ82" s="25"/>
      <c r="BK82" s="25"/>
      <c r="BL82" s="25"/>
      <c r="BM82" s="25"/>
      <c r="BN82" s="25"/>
      <c r="BO82" s="25"/>
      <c r="BP82" s="25"/>
      <c r="BQ82" s="25"/>
      <c r="BR82" s="25"/>
      <c r="BS82" s="25"/>
      <c r="BT82" s="25"/>
      <c r="BU82" s="25"/>
      <c r="BV82" s="25"/>
      <c r="BW82" s="25"/>
      <c r="BX82" s="25"/>
      <c r="BY82" s="25"/>
      <c r="BZ82" s="25"/>
      <c r="CA82" s="25"/>
      <c r="CB82" s="25"/>
      <c r="CC82" s="25"/>
      <c r="CD82" s="25"/>
      <c r="CE82" s="25"/>
      <c r="CF82" s="25"/>
      <c r="CG82" s="25"/>
      <c r="CH82" s="25"/>
      <c r="CI82" s="25"/>
      <c r="CJ82" s="25"/>
      <c r="CK82" s="25"/>
      <c r="CL82" s="25"/>
      <c r="CM82" s="25"/>
      <c r="CN82" s="25"/>
      <c r="CO82" s="25"/>
      <c r="CP82" s="25"/>
      <c r="CQ82" s="25"/>
      <c r="CR82" s="25"/>
      <c r="CS82" s="25"/>
      <c r="CT82" s="25"/>
      <c r="CU82" s="25"/>
      <c r="CV82" s="25"/>
      <c r="CW82" s="25"/>
      <c r="CX82" s="25"/>
      <c r="CY82" s="25"/>
      <c r="CZ82" s="25"/>
      <c r="DA82" s="25"/>
      <c r="DB82" s="25"/>
      <c r="DC82" s="25"/>
      <c r="DD82" s="25"/>
      <c r="DE82" s="25"/>
      <c r="DF82" s="25"/>
      <c r="DG82" s="25"/>
      <c r="DH82" s="25"/>
      <c r="DI82" s="25"/>
      <c r="DJ82" s="25"/>
      <c r="DK82" s="25"/>
      <c r="DL82" s="25"/>
      <c r="DM82" s="25"/>
      <c r="DN82" s="25"/>
      <c r="DO82" s="25"/>
      <c r="DP82" s="25"/>
    </row>
    <row r="83" spans="1:120" ht="14.25" customHeight="1">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4"/>
      <c r="BD83" s="25"/>
      <c r="BE83" s="25"/>
      <c r="BF83" s="25"/>
      <c r="BG83" s="25"/>
      <c r="BH83" s="25"/>
      <c r="BI83" s="25"/>
      <c r="BJ83" s="25"/>
      <c r="BK83" s="25"/>
      <c r="BL83" s="25"/>
      <c r="BM83" s="25"/>
      <c r="BN83" s="25"/>
      <c r="BO83" s="25"/>
      <c r="BP83" s="25"/>
      <c r="BQ83" s="25"/>
      <c r="BR83" s="25"/>
      <c r="BS83" s="25"/>
      <c r="BT83" s="25"/>
      <c r="BU83" s="25"/>
      <c r="BV83" s="25"/>
      <c r="BW83" s="25"/>
      <c r="BX83" s="25"/>
      <c r="BY83" s="25"/>
      <c r="BZ83" s="25"/>
      <c r="CA83" s="25"/>
      <c r="CB83" s="25"/>
      <c r="CC83" s="25"/>
      <c r="CD83" s="25"/>
      <c r="CE83" s="25"/>
      <c r="CF83" s="25"/>
      <c r="CG83" s="25"/>
      <c r="CH83" s="25"/>
      <c r="CI83" s="25"/>
      <c r="CJ83" s="25"/>
      <c r="CK83" s="25"/>
      <c r="CL83" s="25"/>
      <c r="CM83" s="25"/>
      <c r="CN83" s="25"/>
      <c r="CO83" s="25"/>
      <c r="CP83" s="25"/>
      <c r="CQ83" s="25"/>
      <c r="CR83" s="25"/>
      <c r="CS83" s="25"/>
      <c r="CT83" s="25"/>
      <c r="CU83" s="25"/>
      <c r="CV83" s="25"/>
      <c r="CW83" s="25"/>
      <c r="CX83" s="25"/>
      <c r="CY83" s="25"/>
      <c r="CZ83" s="25"/>
      <c r="DA83" s="25"/>
      <c r="DB83" s="25"/>
      <c r="DC83" s="25"/>
      <c r="DD83" s="25"/>
      <c r="DE83" s="25"/>
      <c r="DF83" s="25"/>
      <c r="DG83" s="25"/>
      <c r="DH83" s="25"/>
      <c r="DI83" s="25"/>
      <c r="DJ83" s="25"/>
      <c r="DK83" s="25"/>
      <c r="DL83" s="25"/>
      <c r="DM83" s="25"/>
      <c r="DN83" s="25"/>
      <c r="DO83" s="25"/>
      <c r="DP83" s="25"/>
    </row>
    <row r="84" spans="1:120" ht="14.25" customHeight="1">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4"/>
      <c r="BD84" s="25"/>
      <c r="BE84" s="25"/>
      <c r="BF84" s="25"/>
      <c r="BG84" s="25"/>
      <c r="BH84" s="25"/>
      <c r="BI84" s="25"/>
      <c r="BJ84" s="25"/>
      <c r="BK84" s="25"/>
      <c r="BL84" s="25"/>
      <c r="BM84" s="25"/>
      <c r="BN84" s="25"/>
      <c r="BO84" s="25"/>
      <c r="BP84" s="25"/>
      <c r="BQ84" s="25"/>
      <c r="BR84" s="25"/>
      <c r="BS84" s="25"/>
      <c r="BT84" s="25"/>
      <c r="BU84" s="25"/>
      <c r="BV84" s="25"/>
      <c r="BW84" s="25"/>
      <c r="BX84" s="25"/>
      <c r="BY84" s="25"/>
      <c r="BZ84" s="25"/>
      <c r="CA84" s="25"/>
      <c r="CB84" s="25"/>
      <c r="CC84" s="25"/>
      <c r="CD84" s="25"/>
      <c r="CE84" s="25"/>
      <c r="CF84" s="25"/>
      <c r="CG84" s="25"/>
      <c r="CH84" s="25"/>
      <c r="CI84" s="25"/>
      <c r="CJ84" s="25"/>
      <c r="CK84" s="25"/>
      <c r="CL84" s="25"/>
      <c r="CM84" s="25"/>
      <c r="CN84" s="25"/>
      <c r="CO84" s="25"/>
      <c r="CP84" s="25"/>
      <c r="CQ84" s="25"/>
      <c r="CR84" s="25"/>
      <c r="CS84" s="25"/>
      <c r="CT84" s="25"/>
      <c r="CU84" s="25"/>
      <c r="CV84" s="25"/>
      <c r="CW84" s="25"/>
      <c r="CX84" s="25"/>
      <c r="CY84" s="25"/>
      <c r="CZ84" s="25"/>
      <c r="DA84" s="25"/>
      <c r="DB84" s="25"/>
      <c r="DC84" s="25"/>
      <c r="DD84" s="25"/>
      <c r="DE84" s="25"/>
      <c r="DF84" s="25"/>
      <c r="DG84" s="25"/>
      <c r="DH84" s="25"/>
      <c r="DI84" s="25"/>
      <c r="DJ84" s="25"/>
      <c r="DK84" s="25"/>
      <c r="DL84" s="25"/>
      <c r="DM84" s="25"/>
      <c r="DN84" s="25"/>
      <c r="DO84" s="25"/>
      <c r="DP84" s="25"/>
    </row>
    <row r="85" spans="1:120" ht="14.25" customHeight="1">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4"/>
      <c r="BD85" s="25"/>
      <c r="BE85" s="25"/>
      <c r="BF85" s="25"/>
      <c r="BG85" s="25"/>
      <c r="BH85" s="25"/>
      <c r="BI85" s="25"/>
      <c r="BJ85" s="25"/>
      <c r="BK85" s="25"/>
      <c r="BL85" s="25"/>
      <c r="BM85" s="25"/>
      <c r="BN85" s="25"/>
      <c r="BO85" s="25"/>
      <c r="BP85" s="25"/>
      <c r="BQ85" s="25"/>
      <c r="BR85" s="25"/>
      <c r="BS85" s="25"/>
      <c r="BT85" s="25"/>
      <c r="BU85" s="25"/>
      <c r="BV85" s="25"/>
      <c r="BW85" s="25"/>
      <c r="BX85" s="25"/>
      <c r="BY85" s="25"/>
      <c r="BZ85" s="25"/>
      <c r="CA85" s="25"/>
      <c r="CB85" s="25"/>
      <c r="CC85" s="25"/>
      <c r="CD85" s="25"/>
      <c r="CE85" s="25"/>
      <c r="CF85" s="25"/>
      <c r="CG85" s="25"/>
      <c r="CH85" s="25"/>
      <c r="CI85" s="25"/>
      <c r="CJ85" s="25"/>
      <c r="CK85" s="25"/>
      <c r="CL85" s="25"/>
      <c r="CM85" s="25"/>
      <c r="CN85" s="25"/>
      <c r="CO85" s="25"/>
      <c r="CP85" s="25"/>
      <c r="CQ85" s="25"/>
      <c r="CR85" s="25"/>
      <c r="CS85" s="25"/>
      <c r="CT85" s="25"/>
      <c r="CU85" s="25"/>
      <c r="CV85" s="25"/>
      <c r="CW85" s="25"/>
      <c r="CX85" s="25"/>
      <c r="CY85" s="25"/>
      <c r="CZ85" s="25"/>
      <c r="DA85" s="25"/>
      <c r="DB85" s="25"/>
      <c r="DC85" s="25"/>
      <c r="DD85" s="25"/>
      <c r="DE85" s="25"/>
      <c r="DF85" s="25"/>
      <c r="DG85" s="25"/>
      <c r="DH85" s="25"/>
      <c r="DI85" s="25"/>
      <c r="DJ85" s="25"/>
      <c r="DK85" s="25"/>
      <c r="DL85" s="25"/>
      <c r="DM85" s="25"/>
      <c r="DN85" s="25"/>
      <c r="DO85" s="25"/>
      <c r="DP85" s="25"/>
    </row>
    <row r="86" spans="1:120" ht="14.25" customHeight="1">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4"/>
      <c r="BD86" s="25"/>
      <c r="BE86" s="25"/>
      <c r="BF86" s="25"/>
      <c r="BG86" s="25"/>
      <c r="BH86" s="25"/>
      <c r="BI86" s="25"/>
      <c r="BJ86" s="25"/>
      <c r="BK86" s="25"/>
      <c r="BL86" s="25"/>
      <c r="BM86" s="25"/>
      <c r="BN86" s="25"/>
      <c r="BO86" s="25"/>
      <c r="BP86" s="25"/>
      <c r="BQ86" s="25"/>
      <c r="BR86" s="25"/>
      <c r="BS86" s="25"/>
      <c r="BT86" s="25"/>
      <c r="BU86" s="25"/>
      <c r="BV86" s="25"/>
      <c r="BW86" s="25"/>
      <c r="BX86" s="25"/>
      <c r="BY86" s="25"/>
      <c r="BZ86" s="25"/>
      <c r="CA86" s="25"/>
      <c r="CB86" s="25"/>
      <c r="CC86" s="25"/>
      <c r="CD86" s="25"/>
      <c r="CE86" s="25"/>
      <c r="CF86" s="25"/>
      <c r="CG86" s="25"/>
      <c r="CH86" s="25"/>
      <c r="CI86" s="25"/>
      <c r="CJ86" s="25"/>
      <c r="CK86" s="25"/>
      <c r="CL86" s="25"/>
      <c r="CM86" s="25"/>
      <c r="CN86" s="25"/>
      <c r="CO86" s="25"/>
      <c r="CP86" s="25"/>
      <c r="CQ86" s="25"/>
      <c r="CR86" s="25"/>
      <c r="CS86" s="25"/>
      <c r="CT86" s="25"/>
      <c r="CU86" s="25"/>
      <c r="CV86" s="25"/>
      <c r="CW86" s="25"/>
      <c r="CX86" s="25"/>
      <c r="CY86" s="25"/>
      <c r="CZ86" s="25"/>
      <c r="DA86" s="25"/>
      <c r="DB86" s="25"/>
      <c r="DC86" s="25"/>
      <c r="DD86" s="25"/>
      <c r="DE86" s="25"/>
      <c r="DF86" s="25"/>
      <c r="DG86" s="25"/>
      <c r="DH86" s="25"/>
      <c r="DI86" s="25"/>
      <c r="DJ86" s="25"/>
      <c r="DK86" s="25"/>
      <c r="DL86" s="25"/>
      <c r="DM86" s="25"/>
      <c r="DN86" s="25"/>
      <c r="DO86" s="25"/>
      <c r="DP86" s="25"/>
    </row>
    <row r="87" spans="1:120" ht="14.25" customHeight="1">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4"/>
      <c r="BD87" s="25"/>
      <c r="BE87" s="25"/>
      <c r="BF87" s="25"/>
      <c r="BG87" s="25"/>
      <c r="BH87" s="25"/>
      <c r="BI87" s="25"/>
      <c r="BJ87" s="25"/>
      <c r="BK87" s="25"/>
      <c r="BL87" s="25"/>
      <c r="BM87" s="25"/>
      <c r="BN87" s="25"/>
      <c r="BO87" s="25"/>
      <c r="BP87" s="25"/>
      <c r="BQ87" s="25"/>
      <c r="BR87" s="25"/>
      <c r="BS87" s="25"/>
      <c r="BT87" s="25"/>
      <c r="BU87" s="25"/>
      <c r="BV87" s="25"/>
      <c r="BW87" s="25"/>
      <c r="BX87" s="25"/>
      <c r="BY87" s="25"/>
      <c r="BZ87" s="25"/>
      <c r="CA87" s="25"/>
      <c r="CB87" s="25"/>
      <c r="CC87" s="25"/>
      <c r="CD87" s="25"/>
      <c r="CE87" s="25"/>
      <c r="CF87" s="25"/>
      <c r="CG87" s="25"/>
      <c r="CH87" s="25"/>
      <c r="CI87" s="25"/>
      <c r="CJ87" s="25"/>
      <c r="CK87" s="25"/>
      <c r="CL87" s="25"/>
      <c r="CM87" s="25"/>
      <c r="CN87" s="25"/>
      <c r="CO87" s="25"/>
      <c r="CP87" s="25"/>
      <c r="CQ87" s="25"/>
      <c r="CR87" s="25"/>
      <c r="CS87" s="25"/>
      <c r="CT87" s="25"/>
      <c r="CU87" s="25"/>
      <c r="CV87" s="25"/>
      <c r="CW87" s="25"/>
      <c r="CX87" s="25"/>
      <c r="CY87" s="25"/>
      <c r="CZ87" s="25"/>
      <c r="DA87" s="25"/>
      <c r="DB87" s="25"/>
      <c r="DC87" s="25"/>
      <c r="DD87" s="25"/>
      <c r="DE87" s="25"/>
      <c r="DF87" s="25"/>
      <c r="DG87" s="25"/>
      <c r="DH87" s="25"/>
      <c r="DI87" s="25"/>
      <c r="DJ87" s="25"/>
      <c r="DK87" s="25"/>
      <c r="DL87" s="25"/>
      <c r="DM87" s="25"/>
      <c r="DN87" s="25"/>
      <c r="DO87" s="25"/>
      <c r="DP87" s="25"/>
    </row>
    <row r="88" spans="1:120" ht="14.25" customHeight="1">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4"/>
      <c r="BD88" s="25"/>
      <c r="BE88" s="25"/>
      <c r="BF88" s="25"/>
      <c r="BG88" s="25"/>
      <c r="BH88" s="25"/>
      <c r="BI88" s="25"/>
      <c r="BJ88" s="25"/>
      <c r="BK88" s="25"/>
      <c r="BL88" s="25"/>
      <c r="BM88" s="25"/>
      <c r="BN88" s="25"/>
      <c r="BO88" s="25"/>
      <c r="BP88" s="25"/>
      <c r="BQ88" s="25"/>
      <c r="BR88" s="25"/>
      <c r="BS88" s="25"/>
      <c r="BT88" s="25"/>
      <c r="BU88" s="25"/>
      <c r="BV88" s="25"/>
      <c r="BW88" s="25"/>
      <c r="BX88" s="25"/>
      <c r="BY88" s="25"/>
      <c r="BZ88" s="25"/>
      <c r="CA88" s="25"/>
      <c r="CB88" s="25"/>
      <c r="CC88" s="25"/>
      <c r="CD88" s="25"/>
      <c r="CE88" s="25"/>
      <c r="CF88" s="25"/>
      <c r="CG88" s="25"/>
      <c r="CH88" s="25"/>
      <c r="CI88" s="25"/>
      <c r="CJ88" s="25"/>
      <c r="CK88" s="25"/>
      <c r="CL88" s="25"/>
      <c r="CM88" s="25"/>
      <c r="CN88" s="25"/>
      <c r="CO88" s="25"/>
      <c r="CP88" s="25"/>
      <c r="CQ88" s="25"/>
      <c r="CR88" s="25"/>
      <c r="CS88" s="25"/>
      <c r="CT88" s="25"/>
      <c r="CU88" s="25"/>
      <c r="CV88" s="25"/>
      <c r="CW88" s="25"/>
      <c r="CX88" s="25"/>
      <c r="CY88" s="25"/>
      <c r="CZ88" s="25"/>
      <c r="DA88" s="25"/>
      <c r="DB88" s="25"/>
      <c r="DC88" s="25"/>
      <c r="DD88" s="25"/>
      <c r="DE88" s="25"/>
      <c r="DF88" s="25"/>
      <c r="DG88" s="25"/>
      <c r="DH88" s="25"/>
      <c r="DI88" s="25"/>
      <c r="DJ88" s="25"/>
      <c r="DK88" s="25"/>
      <c r="DL88" s="25"/>
      <c r="DM88" s="25"/>
      <c r="DN88" s="25"/>
      <c r="DO88" s="25"/>
      <c r="DP88" s="25"/>
    </row>
    <row r="89" spans="1:120" ht="14.25" customHeight="1">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4"/>
      <c r="BD89" s="25"/>
      <c r="BE89" s="25"/>
      <c r="BF89" s="25"/>
      <c r="BG89" s="25"/>
      <c r="BH89" s="25"/>
      <c r="BI89" s="25"/>
      <c r="BJ89" s="25"/>
      <c r="BK89" s="25"/>
      <c r="BL89" s="25"/>
      <c r="BM89" s="25"/>
      <c r="BN89" s="25"/>
      <c r="BO89" s="25"/>
      <c r="BP89" s="25"/>
      <c r="BQ89" s="25"/>
      <c r="BR89" s="25"/>
      <c r="BS89" s="25"/>
      <c r="BT89" s="25"/>
      <c r="BU89" s="25"/>
      <c r="BV89" s="25"/>
      <c r="BW89" s="25"/>
      <c r="BX89" s="25"/>
      <c r="BY89" s="25"/>
      <c r="BZ89" s="25"/>
      <c r="CA89" s="25"/>
      <c r="CB89" s="25"/>
      <c r="CC89" s="25"/>
      <c r="CD89" s="25"/>
      <c r="CE89" s="25"/>
      <c r="CF89" s="25"/>
      <c r="CG89" s="25"/>
      <c r="CH89" s="25"/>
      <c r="CI89" s="25"/>
      <c r="CJ89" s="25"/>
      <c r="CK89" s="25"/>
      <c r="CL89" s="25"/>
      <c r="CM89" s="25"/>
      <c r="CN89" s="25"/>
      <c r="CO89" s="25"/>
      <c r="CP89" s="25"/>
      <c r="CQ89" s="25"/>
      <c r="CR89" s="25"/>
      <c r="CS89" s="25"/>
      <c r="CT89" s="25"/>
      <c r="CU89" s="25"/>
      <c r="CV89" s="25"/>
      <c r="CW89" s="25"/>
      <c r="CX89" s="25"/>
      <c r="CY89" s="25"/>
      <c r="CZ89" s="25"/>
      <c r="DA89" s="25"/>
      <c r="DB89" s="25"/>
      <c r="DC89" s="25"/>
      <c r="DD89" s="25"/>
      <c r="DE89" s="25"/>
      <c r="DF89" s="25"/>
      <c r="DG89" s="25"/>
      <c r="DH89" s="25"/>
      <c r="DI89" s="25"/>
      <c r="DJ89" s="25"/>
      <c r="DK89" s="25"/>
      <c r="DL89" s="25"/>
      <c r="DM89" s="25"/>
      <c r="DN89" s="25"/>
      <c r="DO89" s="25"/>
      <c r="DP89" s="25"/>
    </row>
    <row r="90" spans="1:120" ht="14.25" customHeight="1">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4"/>
      <c r="BD90" s="25"/>
      <c r="BE90" s="25"/>
      <c r="BF90" s="25"/>
      <c r="BG90" s="25"/>
      <c r="BH90" s="25"/>
      <c r="BI90" s="25"/>
      <c r="BJ90" s="25"/>
      <c r="BK90" s="25"/>
      <c r="BL90" s="25"/>
      <c r="BM90" s="25"/>
      <c r="BN90" s="25"/>
      <c r="BO90" s="25"/>
      <c r="BP90" s="25"/>
      <c r="BQ90" s="25"/>
      <c r="BR90" s="25"/>
      <c r="BS90" s="25"/>
      <c r="BT90" s="25"/>
      <c r="BU90" s="25"/>
      <c r="BV90" s="25"/>
      <c r="BW90" s="25"/>
      <c r="BX90" s="25"/>
      <c r="BY90" s="25"/>
      <c r="BZ90" s="25"/>
      <c r="CA90" s="25"/>
      <c r="CB90" s="25"/>
      <c r="CC90" s="25"/>
      <c r="CD90" s="25"/>
      <c r="CE90" s="25"/>
      <c r="CF90" s="25"/>
      <c r="CG90" s="25"/>
      <c r="CH90" s="25"/>
      <c r="CI90" s="25"/>
      <c r="CJ90" s="25"/>
      <c r="CK90" s="25"/>
      <c r="CL90" s="25"/>
      <c r="CM90" s="25"/>
      <c r="CN90" s="25"/>
      <c r="CO90" s="25"/>
      <c r="CP90" s="25"/>
      <c r="CQ90" s="25"/>
      <c r="CR90" s="25"/>
      <c r="CS90" s="25"/>
      <c r="CT90" s="25"/>
      <c r="CU90" s="25"/>
      <c r="CV90" s="25"/>
      <c r="CW90" s="25"/>
      <c r="CX90" s="25"/>
      <c r="CY90" s="25"/>
      <c r="CZ90" s="25"/>
      <c r="DA90" s="25"/>
      <c r="DB90" s="25"/>
      <c r="DC90" s="25"/>
      <c r="DD90" s="25"/>
      <c r="DE90" s="25"/>
      <c r="DF90" s="25"/>
      <c r="DG90" s="25"/>
      <c r="DH90" s="25"/>
      <c r="DI90" s="25"/>
      <c r="DJ90" s="25"/>
      <c r="DK90" s="25"/>
      <c r="DL90" s="25"/>
      <c r="DM90" s="25"/>
      <c r="DN90" s="25"/>
      <c r="DO90" s="25"/>
      <c r="DP90" s="25"/>
    </row>
    <row r="91" spans="1:120" ht="14.25" customHeight="1">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4"/>
      <c r="BD91" s="25"/>
      <c r="BE91" s="25"/>
      <c r="BF91" s="25"/>
      <c r="BG91" s="25"/>
      <c r="BH91" s="25"/>
      <c r="BI91" s="25"/>
      <c r="BJ91" s="25"/>
      <c r="BK91" s="25"/>
      <c r="BL91" s="25"/>
      <c r="BM91" s="25"/>
      <c r="BN91" s="25"/>
      <c r="BO91" s="25"/>
      <c r="BP91" s="25"/>
      <c r="BQ91" s="25"/>
      <c r="BR91" s="25"/>
      <c r="BS91" s="25"/>
      <c r="BT91" s="25"/>
      <c r="BU91" s="25"/>
      <c r="BV91" s="25"/>
      <c r="BW91" s="25"/>
      <c r="BX91" s="25"/>
      <c r="BY91" s="25"/>
      <c r="BZ91" s="25"/>
      <c r="CA91" s="25"/>
      <c r="CB91" s="25"/>
      <c r="CC91" s="25"/>
      <c r="CD91" s="25"/>
      <c r="CE91" s="25"/>
      <c r="CF91" s="25"/>
      <c r="CG91" s="25"/>
      <c r="CH91" s="25"/>
      <c r="CI91" s="25"/>
      <c r="CJ91" s="25"/>
      <c r="CK91" s="25"/>
      <c r="CL91" s="25"/>
      <c r="CM91" s="25"/>
      <c r="CN91" s="25"/>
      <c r="CO91" s="25"/>
      <c r="CP91" s="25"/>
      <c r="CQ91" s="25"/>
      <c r="CR91" s="25"/>
      <c r="CS91" s="25"/>
      <c r="CT91" s="25"/>
      <c r="CU91" s="25"/>
      <c r="CV91" s="25"/>
      <c r="CW91" s="25"/>
      <c r="CX91" s="25"/>
      <c r="CY91" s="25"/>
      <c r="CZ91" s="25"/>
      <c r="DA91" s="25"/>
      <c r="DB91" s="25"/>
      <c r="DC91" s="25"/>
      <c r="DD91" s="25"/>
      <c r="DE91" s="25"/>
      <c r="DF91" s="25"/>
      <c r="DG91" s="25"/>
      <c r="DH91" s="25"/>
      <c r="DI91" s="25"/>
      <c r="DJ91" s="25"/>
      <c r="DK91" s="25"/>
      <c r="DL91" s="25"/>
      <c r="DM91" s="25"/>
      <c r="DN91" s="25"/>
      <c r="DO91" s="25"/>
      <c r="DP91" s="25"/>
    </row>
    <row r="92" spans="1:120" ht="14.25" customHeight="1">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4"/>
      <c r="BD92" s="25"/>
      <c r="BE92" s="25"/>
      <c r="BF92" s="25"/>
      <c r="BG92" s="25"/>
      <c r="BH92" s="25"/>
      <c r="BI92" s="25"/>
      <c r="BJ92" s="25"/>
      <c r="BK92" s="25"/>
      <c r="BL92" s="25"/>
      <c r="BM92" s="25"/>
      <c r="BN92" s="25"/>
      <c r="BO92" s="25"/>
      <c r="BP92" s="25"/>
      <c r="BQ92" s="25"/>
      <c r="BR92" s="25"/>
      <c r="BS92" s="25"/>
      <c r="BT92" s="25"/>
      <c r="BU92" s="25"/>
      <c r="BV92" s="25"/>
      <c r="BW92" s="25"/>
      <c r="BX92" s="25"/>
      <c r="BY92" s="25"/>
      <c r="BZ92" s="25"/>
      <c r="CA92" s="25"/>
      <c r="CB92" s="25"/>
      <c r="CC92" s="25"/>
      <c r="CD92" s="25"/>
      <c r="CE92" s="25"/>
      <c r="CF92" s="25"/>
      <c r="CG92" s="25"/>
      <c r="CH92" s="25"/>
      <c r="CI92" s="25"/>
      <c r="CJ92" s="25"/>
      <c r="CK92" s="25"/>
      <c r="CL92" s="25"/>
      <c r="CM92" s="25"/>
      <c r="CN92" s="25"/>
      <c r="CO92" s="25"/>
      <c r="CP92" s="25"/>
      <c r="CQ92" s="25"/>
      <c r="CR92" s="25"/>
      <c r="CS92" s="25"/>
      <c r="CT92" s="25"/>
      <c r="CU92" s="25"/>
      <c r="CV92" s="25"/>
      <c r="CW92" s="25"/>
      <c r="CX92" s="25"/>
      <c r="CY92" s="25"/>
      <c r="CZ92" s="25"/>
      <c r="DA92" s="25"/>
      <c r="DB92" s="25"/>
      <c r="DC92" s="25"/>
      <c r="DD92" s="25"/>
      <c r="DE92" s="25"/>
      <c r="DF92" s="25"/>
      <c r="DG92" s="25"/>
      <c r="DH92" s="25"/>
      <c r="DI92" s="25"/>
      <c r="DJ92" s="25"/>
      <c r="DK92" s="25"/>
      <c r="DL92" s="25"/>
      <c r="DM92" s="25"/>
      <c r="DN92" s="25"/>
      <c r="DO92" s="25"/>
      <c r="DP92" s="25"/>
    </row>
    <row r="93" spans="1:120" ht="14.25" customHeight="1">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4"/>
      <c r="BD93" s="25"/>
      <c r="BE93" s="25"/>
      <c r="BF93" s="25"/>
      <c r="BG93" s="25"/>
      <c r="BH93" s="25"/>
      <c r="BI93" s="25"/>
      <c r="BJ93" s="25"/>
      <c r="BK93" s="25"/>
      <c r="BL93" s="25"/>
      <c r="BM93" s="25"/>
      <c r="BN93" s="25"/>
      <c r="BO93" s="25"/>
      <c r="BP93" s="25"/>
      <c r="BQ93" s="25"/>
      <c r="BR93" s="25"/>
      <c r="BS93" s="25"/>
      <c r="BT93" s="25"/>
      <c r="BU93" s="25"/>
      <c r="BV93" s="25"/>
      <c r="BW93" s="25"/>
      <c r="BX93" s="25"/>
      <c r="BY93" s="25"/>
      <c r="BZ93" s="25"/>
      <c r="CA93" s="25"/>
      <c r="CB93" s="25"/>
      <c r="CC93" s="25"/>
      <c r="CD93" s="25"/>
      <c r="CE93" s="25"/>
      <c r="CF93" s="25"/>
      <c r="CG93" s="25"/>
      <c r="CH93" s="25"/>
      <c r="CI93" s="25"/>
      <c r="CJ93" s="25"/>
      <c r="CK93" s="25"/>
      <c r="CL93" s="25"/>
      <c r="CM93" s="25"/>
      <c r="CN93" s="25"/>
      <c r="CO93" s="25"/>
      <c r="CP93" s="25"/>
      <c r="CQ93" s="25"/>
      <c r="CR93" s="25"/>
      <c r="CS93" s="25"/>
      <c r="CT93" s="25"/>
      <c r="CU93" s="25"/>
      <c r="CV93" s="25"/>
      <c r="CW93" s="25"/>
      <c r="CX93" s="25"/>
      <c r="CY93" s="25"/>
      <c r="CZ93" s="25"/>
      <c r="DA93" s="25"/>
      <c r="DB93" s="25"/>
      <c r="DC93" s="25"/>
      <c r="DD93" s="25"/>
      <c r="DE93" s="25"/>
      <c r="DF93" s="25"/>
      <c r="DG93" s="25"/>
      <c r="DH93" s="25"/>
      <c r="DI93" s="25"/>
      <c r="DJ93" s="25"/>
      <c r="DK93" s="25"/>
      <c r="DL93" s="25"/>
      <c r="DM93" s="25"/>
      <c r="DN93" s="25"/>
      <c r="DO93" s="25"/>
      <c r="DP93" s="25"/>
    </row>
    <row r="94" spans="1:120" ht="14.25" customHeight="1">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4"/>
      <c r="BD94" s="25"/>
      <c r="BE94" s="25"/>
      <c r="BF94" s="25"/>
      <c r="BG94" s="25"/>
      <c r="BH94" s="25"/>
      <c r="BI94" s="25"/>
      <c r="BJ94" s="25"/>
      <c r="BK94" s="25"/>
      <c r="BL94" s="25"/>
      <c r="BM94" s="25"/>
      <c r="BN94" s="25"/>
      <c r="BO94" s="25"/>
      <c r="BP94" s="25"/>
      <c r="BQ94" s="25"/>
      <c r="BR94" s="25"/>
      <c r="BS94" s="25"/>
      <c r="BT94" s="25"/>
      <c r="BU94" s="25"/>
      <c r="BV94" s="25"/>
      <c r="BW94" s="25"/>
      <c r="BX94" s="25"/>
      <c r="BY94" s="25"/>
      <c r="BZ94" s="25"/>
      <c r="CA94" s="25"/>
      <c r="CB94" s="25"/>
      <c r="CC94" s="25"/>
      <c r="CD94" s="25"/>
      <c r="CE94" s="25"/>
      <c r="CF94" s="25"/>
      <c r="CG94" s="25"/>
      <c r="CH94" s="25"/>
      <c r="CI94" s="25"/>
      <c r="CJ94" s="25"/>
      <c r="CK94" s="25"/>
      <c r="CL94" s="25"/>
      <c r="CM94" s="25"/>
      <c r="CN94" s="25"/>
      <c r="CO94" s="25"/>
      <c r="CP94" s="25"/>
      <c r="CQ94" s="25"/>
      <c r="CR94" s="25"/>
      <c r="CS94" s="25"/>
      <c r="CT94" s="25"/>
      <c r="CU94" s="25"/>
      <c r="CV94" s="25"/>
      <c r="CW94" s="25"/>
      <c r="CX94" s="25"/>
      <c r="CY94" s="25"/>
      <c r="CZ94" s="25"/>
      <c r="DA94" s="25"/>
      <c r="DB94" s="25"/>
      <c r="DC94" s="25"/>
      <c r="DD94" s="25"/>
      <c r="DE94" s="25"/>
      <c r="DF94" s="25"/>
      <c r="DG94" s="25"/>
      <c r="DH94" s="25"/>
      <c r="DI94" s="25"/>
      <c r="DJ94" s="25"/>
      <c r="DK94" s="25"/>
      <c r="DL94" s="25"/>
      <c r="DM94" s="25"/>
      <c r="DN94" s="25"/>
      <c r="DO94" s="25"/>
      <c r="DP94" s="25"/>
    </row>
    <row r="95" spans="1:120" ht="14.25" customHeight="1">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4"/>
      <c r="BD95" s="25"/>
      <c r="BE95" s="25"/>
      <c r="BF95" s="25"/>
      <c r="BG95" s="25"/>
      <c r="BH95" s="25"/>
      <c r="BI95" s="25"/>
      <c r="BJ95" s="25"/>
      <c r="BK95" s="25"/>
      <c r="BL95" s="25"/>
      <c r="BM95" s="25"/>
      <c r="BN95" s="25"/>
      <c r="BO95" s="25"/>
      <c r="BP95" s="25"/>
      <c r="BQ95" s="25"/>
      <c r="BR95" s="25"/>
      <c r="BS95" s="25"/>
      <c r="BT95" s="25"/>
      <c r="BU95" s="25"/>
      <c r="BV95" s="25"/>
      <c r="BW95" s="25"/>
      <c r="BX95" s="25"/>
      <c r="BY95" s="25"/>
      <c r="BZ95" s="25"/>
      <c r="CA95" s="25"/>
      <c r="CB95" s="25"/>
      <c r="CC95" s="25"/>
      <c r="CD95" s="25"/>
      <c r="CE95" s="25"/>
      <c r="CF95" s="25"/>
      <c r="CG95" s="25"/>
      <c r="CH95" s="25"/>
      <c r="CI95" s="25"/>
      <c r="CJ95" s="25"/>
      <c r="CK95" s="25"/>
      <c r="CL95" s="25"/>
      <c r="CM95" s="25"/>
      <c r="CN95" s="25"/>
      <c r="CO95" s="25"/>
      <c r="CP95" s="25"/>
      <c r="CQ95" s="25"/>
      <c r="CR95" s="25"/>
      <c r="CS95" s="25"/>
      <c r="CT95" s="25"/>
      <c r="CU95" s="25"/>
      <c r="CV95" s="25"/>
      <c r="CW95" s="25"/>
      <c r="CX95" s="25"/>
      <c r="CY95" s="25"/>
      <c r="CZ95" s="25"/>
      <c r="DA95" s="25"/>
      <c r="DB95" s="25"/>
      <c r="DC95" s="25"/>
      <c r="DD95" s="25"/>
      <c r="DE95" s="25"/>
      <c r="DF95" s="25"/>
      <c r="DG95" s="25"/>
      <c r="DH95" s="25"/>
      <c r="DI95" s="25"/>
      <c r="DJ95" s="25"/>
      <c r="DK95" s="25"/>
      <c r="DL95" s="25"/>
      <c r="DM95" s="25"/>
      <c r="DN95" s="25"/>
      <c r="DO95" s="25"/>
      <c r="DP95" s="25"/>
    </row>
    <row r="96" spans="1:120" ht="14.25" customHeight="1">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4"/>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25"/>
      <c r="CZ96" s="25"/>
      <c r="DA96" s="25"/>
      <c r="DB96" s="25"/>
      <c r="DC96" s="25"/>
      <c r="DD96" s="25"/>
      <c r="DE96" s="25"/>
      <c r="DF96" s="25"/>
      <c r="DG96" s="25"/>
      <c r="DH96" s="25"/>
      <c r="DI96" s="25"/>
      <c r="DJ96" s="25"/>
      <c r="DK96" s="25"/>
      <c r="DL96" s="25"/>
      <c r="DM96" s="25"/>
      <c r="DN96" s="25"/>
      <c r="DO96" s="25"/>
      <c r="DP96" s="25"/>
    </row>
    <row r="97" spans="1:120" ht="14.25" customHeight="1">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4"/>
      <c r="BD97" s="25"/>
      <c r="BE97" s="25"/>
      <c r="BF97" s="25"/>
      <c r="BG97" s="25"/>
      <c r="BH97" s="25"/>
      <c r="BI97" s="25"/>
      <c r="BJ97" s="25"/>
      <c r="BK97" s="25"/>
      <c r="BL97" s="25"/>
      <c r="BM97" s="25"/>
      <c r="BN97" s="25"/>
      <c r="BO97" s="25"/>
      <c r="BP97" s="25"/>
      <c r="BQ97" s="25"/>
      <c r="BR97" s="25"/>
      <c r="BS97" s="25"/>
      <c r="BT97" s="25"/>
      <c r="BU97" s="25"/>
      <c r="BV97" s="25"/>
      <c r="BW97" s="25"/>
      <c r="BX97" s="25"/>
      <c r="BY97" s="25"/>
      <c r="BZ97" s="25"/>
      <c r="CA97" s="25"/>
      <c r="CB97" s="25"/>
      <c r="CC97" s="25"/>
      <c r="CD97" s="25"/>
      <c r="CE97" s="25"/>
      <c r="CF97" s="25"/>
      <c r="CG97" s="25"/>
      <c r="CH97" s="25"/>
      <c r="CI97" s="25"/>
      <c r="CJ97" s="25"/>
      <c r="CK97" s="25"/>
      <c r="CL97" s="25"/>
      <c r="CM97" s="25"/>
      <c r="CN97" s="25"/>
      <c r="CO97" s="25"/>
      <c r="CP97" s="25"/>
      <c r="CQ97" s="25"/>
      <c r="CR97" s="25"/>
      <c r="CS97" s="25"/>
      <c r="CT97" s="25"/>
      <c r="CU97" s="25"/>
      <c r="CV97" s="25"/>
      <c r="CW97" s="25"/>
      <c r="CX97" s="25"/>
      <c r="CY97" s="25"/>
      <c r="CZ97" s="25"/>
      <c r="DA97" s="25"/>
      <c r="DB97" s="25"/>
      <c r="DC97" s="25"/>
      <c r="DD97" s="25"/>
      <c r="DE97" s="25"/>
      <c r="DF97" s="25"/>
      <c r="DG97" s="25"/>
      <c r="DH97" s="25"/>
      <c r="DI97" s="25"/>
      <c r="DJ97" s="25"/>
      <c r="DK97" s="25"/>
      <c r="DL97" s="25"/>
      <c r="DM97" s="25"/>
      <c r="DN97" s="25"/>
      <c r="DO97" s="25"/>
      <c r="DP97" s="25"/>
    </row>
    <row r="98" spans="1:120" ht="14.25" customHeight="1">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4"/>
      <c r="BD98" s="25"/>
      <c r="BE98" s="25"/>
      <c r="BF98" s="25"/>
      <c r="BG98" s="25"/>
      <c r="BH98" s="25"/>
      <c r="BI98" s="25"/>
      <c r="BJ98" s="25"/>
      <c r="BK98" s="25"/>
      <c r="BL98" s="25"/>
      <c r="BM98" s="25"/>
      <c r="BN98" s="25"/>
      <c r="BO98" s="25"/>
      <c r="BP98" s="25"/>
      <c r="BQ98" s="25"/>
      <c r="BR98" s="25"/>
      <c r="BS98" s="25"/>
      <c r="BT98" s="25"/>
      <c r="BU98" s="25"/>
      <c r="BV98" s="25"/>
      <c r="BW98" s="25"/>
      <c r="BX98" s="25"/>
      <c r="BY98" s="25"/>
      <c r="BZ98" s="25"/>
      <c r="CA98" s="25"/>
      <c r="CB98" s="25"/>
      <c r="CC98" s="25"/>
      <c r="CD98" s="25"/>
      <c r="CE98" s="25"/>
      <c r="CF98" s="25"/>
      <c r="CG98" s="25"/>
      <c r="CH98" s="25"/>
      <c r="CI98" s="25"/>
      <c r="CJ98" s="25"/>
      <c r="CK98" s="25"/>
      <c r="CL98" s="25"/>
      <c r="CM98" s="25"/>
      <c r="CN98" s="25"/>
      <c r="CO98" s="25"/>
      <c r="CP98" s="25"/>
      <c r="CQ98" s="25"/>
      <c r="CR98" s="25"/>
      <c r="CS98" s="25"/>
      <c r="CT98" s="25"/>
      <c r="CU98" s="25"/>
      <c r="CV98" s="25"/>
      <c r="CW98" s="25"/>
      <c r="CX98" s="25"/>
      <c r="CY98" s="25"/>
      <c r="CZ98" s="25"/>
      <c r="DA98" s="25"/>
      <c r="DB98" s="25"/>
      <c r="DC98" s="25"/>
      <c r="DD98" s="25"/>
      <c r="DE98" s="25"/>
      <c r="DF98" s="25"/>
      <c r="DG98" s="25"/>
      <c r="DH98" s="25"/>
      <c r="DI98" s="25"/>
      <c r="DJ98" s="25"/>
      <c r="DK98" s="25"/>
      <c r="DL98" s="25"/>
      <c r="DM98" s="25"/>
      <c r="DN98" s="25"/>
      <c r="DO98" s="25"/>
      <c r="DP98" s="25"/>
    </row>
    <row r="99" spans="1:120" ht="14.25" customHeight="1">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4"/>
      <c r="BD99" s="25"/>
      <c r="BE99" s="25"/>
      <c r="BF99" s="25"/>
      <c r="BG99" s="25"/>
      <c r="BH99" s="25"/>
      <c r="BI99" s="25"/>
      <c r="BJ99" s="25"/>
      <c r="BK99" s="25"/>
      <c r="BL99" s="25"/>
      <c r="BM99" s="25"/>
      <c r="BN99" s="25"/>
      <c r="BO99" s="25"/>
      <c r="BP99" s="25"/>
      <c r="BQ99" s="25"/>
      <c r="BR99" s="25"/>
      <c r="BS99" s="25"/>
      <c r="BT99" s="25"/>
      <c r="BU99" s="25"/>
      <c r="BV99" s="25"/>
      <c r="BW99" s="25"/>
      <c r="BX99" s="25"/>
      <c r="BY99" s="25"/>
      <c r="BZ99" s="25"/>
      <c r="CA99" s="25"/>
      <c r="CB99" s="25"/>
      <c r="CC99" s="25"/>
      <c r="CD99" s="25"/>
      <c r="CE99" s="25"/>
      <c r="CF99" s="25"/>
      <c r="CG99" s="25"/>
      <c r="CH99" s="25"/>
      <c r="CI99" s="25"/>
      <c r="CJ99" s="25"/>
      <c r="CK99" s="25"/>
      <c r="CL99" s="25"/>
      <c r="CM99" s="25"/>
      <c r="CN99" s="25"/>
      <c r="CO99" s="25"/>
      <c r="CP99" s="25"/>
      <c r="CQ99" s="25"/>
      <c r="CR99" s="25"/>
      <c r="CS99" s="25"/>
      <c r="CT99" s="25"/>
      <c r="CU99" s="25"/>
      <c r="CV99" s="25"/>
      <c r="CW99" s="25"/>
      <c r="CX99" s="25"/>
      <c r="CY99" s="25"/>
      <c r="CZ99" s="25"/>
      <c r="DA99" s="25"/>
      <c r="DB99" s="25"/>
      <c r="DC99" s="25"/>
      <c r="DD99" s="25"/>
      <c r="DE99" s="25"/>
      <c r="DF99" s="25"/>
      <c r="DG99" s="25"/>
      <c r="DH99" s="25"/>
      <c r="DI99" s="25"/>
      <c r="DJ99" s="25"/>
      <c r="DK99" s="25"/>
      <c r="DL99" s="25"/>
      <c r="DM99" s="25"/>
      <c r="DN99" s="25"/>
      <c r="DO99" s="25"/>
      <c r="DP99" s="25"/>
    </row>
    <row r="100" spans="1:120" ht="14.25" customHeight="1">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4"/>
      <c r="BD100" s="25"/>
      <c r="BE100" s="25"/>
      <c r="BF100" s="25"/>
      <c r="BG100" s="25"/>
      <c r="BH100" s="25"/>
      <c r="BI100" s="25"/>
      <c r="BJ100" s="25"/>
      <c r="BK100" s="25"/>
      <c r="BL100" s="25"/>
      <c r="BM100" s="25"/>
      <c r="BN100" s="25"/>
      <c r="BO100" s="25"/>
      <c r="BP100" s="25"/>
      <c r="BQ100" s="25"/>
      <c r="BR100" s="25"/>
      <c r="BS100" s="25"/>
      <c r="BT100" s="25"/>
      <c r="BU100" s="25"/>
      <c r="BV100" s="25"/>
      <c r="BW100" s="25"/>
      <c r="BX100" s="25"/>
      <c r="BY100" s="25"/>
      <c r="BZ100" s="25"/>
      <c r="CA100" s="25"/>
      <c r="CB100" s="25"/>
      <c r="CC100" s="25"/>
      <c r="CD100" s="25"/>
      <c r="CE100" s="25"/>
      <c r="CF100" s="25"/>
      <c r="CG100" s="25"/>
      <c r="CH100" s="25"/>
      <c r="CI100" s="25"/>
      <c r="CJ100" s="25"/>
      <c r="CK100" s="25"/>
      <c r="CL100" s="25"/>
      <c r="CM100" s="25"/>
      <c r="CN100" s="25"/>
      <c r="CO100" s="25"/>
      <c r="CP100" s="25"/>
      <c r="CQ100" s="25"/>
      <c r="CR100" s="25"/>
      <c r="CS100" s="25"/>
      <c r="CT100" s="25"/>
      <c r="CU100" s="25"/>
      <c r="CV100" s="25"/>
      <c r="CW100" s="25"/>
      <c r="CX100" s="25"/>
      <c r="CY100" s="25"/>
      <c r="CZ100" s="25"/>
      <c r="DA100" s="25"/>
      <c r="DB100" s="25"/>
      <c r="DC100" s="25"/>
      <c r="DD100" s="25"/>
      <c r="DE100" s="25"/>
      <c r="DF100" s="25"/>
      <c r="DG100" s="25"/>
      <c r="DH100" s="25"/>
      <c r="DI100" s="25"/>
      <c r="DJ100" s="25"/>
      <c r="DK100" s="25"/>
      <c r="DL100" s="25"/>
      <c r="DM100" s="25"/>
      <c r="DN100" s="25"/>
      <c r="DO100" s="25"/>
      <c r="DP100" s="25"/>
    </row>
    <row r="101" spans="1:120" ht="15.75" customHeight="1"/>
    <row r="102" spans="1:120" ht="15.75" customHeight="1"/>
    <row r="103" spans="1:120" ht="15.75" customHeight="1"/>
    <row r="104" spans="1:120" ht="15.75" customHeight="1"/>
    <row r="105" spans="1:120" ht="15.75" customHeight="1"/>
    <row r="106" spans="1:120" ht="15.75" customHeight="1"/>
    <row r="107" spans="1:120" ht="15.75" customHeight="1"/>
    <row r="108" spans="1:120" ht="15.75" customHeight="1"/>
    <row r="109" spans="1:120" ht="15.75" customHeight="1"/>
    <row r="110" spans="1:120" ht="15.75" customHeight="1"/>
    <row r="111" spans="1:120" ht="15.75" customHeight="1"/>
    <row r="112" spans="1:120"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47">
    <mergeCell ref="P40:W40"/>
    <mergeCell ref="Z40:AA40"/>
    <mergeCell ref="P41:W41"/>
    <mergeCell ref="Z41:AA41"/>
    <mergeCell ref="P29:W29"/>
    <mergeCell ref="B29:I29"/>
    <mergeCell ref="B30:I30"/>
    <mergeCell ref="L30:M30"/>
    <mergeCell ref="P30:W30"/>
    <mergeCell ref="B31:I31"/>
    <mergeCell ref="P31:W31"/>
    <mergeCell ref="P32:W32"/>
    <mergeCell ref="AK36:AU36"/>
    <mergeCell ref="L31:M31"/>
    <mergeCell ref="L32:M32"/>
    <mergeCell ref="L33:M33"/>
    <mergeCell ref="L34:M34"/>
    <mergeCell ref="L35:M35"/>
    <mergeCell ref="L36:M36"/>
    <mergeCell ref="AK26:BB26"/>
    <mergeCell ref="B27:I27"/>
    <mergeCell ref="P27:W27"/>
    <mergeCell ref="AM27:BB27"/>
    <mergeCell ref="L26:M26"/>
    <mergeCell ref="L27:M27"/>
    <mergeCell ref="B28:I28"/>
    <mergeCell ref="L28:M28"/>
    <mergeCell ref="P28:W28"/>
    <mergeCell ref="B35:I35"/>
    <mergeCell ref="B36:I36"/>
    <mergeCell ref="B37:I37"/>
    <mergeCell ref="B38:I38"/>
    <mergeCell ref="L44:M44"/>
    <mergeCell ref="L45:M45"/>
    <mergeCell ref="B46:I46"/>
    <mergeCell ref="L46:M46"/>
    <mergeCell ref="B41:I41"/>
    <mergeCell ref="B42:I42"/>
    <mergeCell ref="L42:M42"/>
    <mergeCell ref="B43:I43"/>
    <mergeCell ref="L43:M43"/>
    <mergeCell ref="B44:I44"/>
    <mergeCell ref="B45:I45"/>
    <mergeCell ref="L38:M38"/>
    <mergeCell ref="L39:M39"/>
    <mergeCell ref="L40:M40"/>
    <mergeCell ref="L41:M41"/>
    <mergeCell ref="L37:M37"/>
    <mergeCell ref="B39:I39"/>
    <mergeCell ref="B40:I40"/>
    <mergeCell ref="P45:W45"/>
    <mergeCell ref="P46:W46"/>
    <mergeCell ref="Z46:AA46"/>
    <mergeCell ref="P42:W42"/>
    <mergeCell ref="Z42:AA42"/>
    <mergeCell ref="P43:W43"/>
    <mergeCell ref="Z43:AA43"/>
    <mergeCell ref="P44:W44"/>
    <mergeCell ref="Z44:AA44"/>
    <mergeCell ref="Z45:AA45"/>
    <mergeCell ref="Z35:AA35"/>
    <mergeCell ref="AE35:AM35"/>
    <mergeCell ref="AS35:BA35"/>
    <mergeCell ref="Z38:AA38"/>
    <mergeCell ref="Z39:AA39"/>
    <mergeCell ref="P35:W35"/>
    <mergeCell ref="P36:W36"/>
    <mergeCell ref="Z36:AA36"/>
    <mergeCell ref="P37:W37"/>
    <mergeCell ref="Z37:AA37"/>
    <mergeCell ref="P38:W38"/>
    <mergeCell ref="P39:W39"/>
    <mergeCell ref="AK37:AU37"/>
    <mergeCell ref="AD31:AM32"/>
    <mergeCell ref="AN31:AO32"/>
    <mergeCell ref="AP31:AP32"/>
    <mergeCell ref="AQ31:AR32"/>
    <mergeCell ref="AS31:BB32"/>
    <mergeCell ref="P33:W33"/>
    <mergeCell ref="P34:W34"/>
    <mergeCell ref="AE34:AM34"/>
    <mergeCell ref="AS34:BA34"/>
    <mergeCell ref="A5:A6"/>
    <mergeCell ref="B5:B6"/>
    <mergeCell ref="C5:C6"/>
    <mergeCell ref="J5:J6"/>
    <mergeCell ref="K5:K6"/>
    <mergeCell ref="L5:L6"/>
    <mergeCell ref="S5:S6"/>
    <mergeCell ref="Z33:AA33"/>
    <mergeCell ref="Z34:AA34"/>
    <mergeCell ref="Z26:AA26"/>
    <mergeCell ref="Z27:AA27"/>
    <mergeCell ref="Z28:AA28"/>
    <mergeCell ref="Z29:AA29"/>
    <mergeCell ref="Z30:AA30"/>
    <mergeCell ref="Z31:AA31"/>
    <mergeCell ref="Z32:AA32"/>
    <mergeCell ref="B32:I32"/>
    <mergeCell ref="B33:I33"/>
    <mergeCell ref="B34:I34"/>
    <mergeCell ref="A25:M25"/>
    <mergeCell ref="S25:W25"/>
    <mergeCell ref="B26:I26"/>
    <mergeCell ref="P26:W26"/>
    <mergeCell ref="L29:M29"/>
    <mergeCell ref="G4:G5"/>
    <mergeCell ref="H4:H5"/>
    <mergeCell ref="I4:I5"/>
    <mergeCell ref="P4:P5"/>
    <mergeCell ref="Q4:Q5"/>
    <mergeCell ref="R4:R5"/>
    <mergeCell ref="Y4:Y5"/>
    <mergeCell ref="T5:T6"/>
    <mergeCell ref="U5:U6"/>
    <mergeCell ref="AS4:AS5"/>
    <mergeCell ref="AZ4:AZ5"/>
    <mergeCell ref="BA4:BA5"/>
    <mergeCell ref="BB4:BB5"/>
    <mergeCell ref="AT5:AT6"/>
    <mergeCell ref="AU5:AU6"/>
    <mergeCell ref="AV5:AV6"/>
    <mergeCell ref="Z4:Z5"/>
    <mergeCell ref="AA4:AA5"/>
    <mergeCell ref="AH4:AH5"/>
    <mergeCell ref="AI4:AI5"/>
    <mergeCell ref="AJ4:AJ5"/>
    <mergeCell ref="AQ4:AQ5"/>
    <mergeCell ref="AR4:AR5"/>
    <mergeCell ref="AB5:AB6"/>
    <mergeCell ref="AC5:AC6"/>
    <mergeCell ref="AD5:AD6"/>
    <mergeCell ref="AK5:AK6"/>
    <mergeCell ref="AL5:AL6"/>
    <mergeCell ref="AM5:AM6"/>
    <mergeCell ref="BO2:BX2"/>
    <mergeCell ref="BZ2:CI2"/>
    <mergeCell ref="CK2:CT2"/>
    <mergeCell ref="CV2:DE2"/>
    <mergeCell ref="DG2:DP2"/>
    <mergeCell ref="J1:AS1"/>
    <mergeCell ref="AU1:AW1"/>
    <mergeCell ref="AY1:BA1"/>
    <mergeCell ref="J2:AS2"/>
    <mergeCell ref="AU2:AW2"/>
    <mergeCell ref="AY2:BA2"/>
    <mergeCell ref="BD2:BM2"/>
  </mergeCells>
  <dataValidations count="3">
    <dataValidation type="list" allowBlank="1" showInputMessage="1" showErrorMessage="1" prompt="FPFM-Sumula Eletrônica - Nome digitado incorretamente. Digite o nome exatamente como foi cadastrado na lista de jogadores da equipe, ou selecione a partir da lista." sqref="A9 J9 S9 AB9 AK9 AT9 A12 J12 S12 AB12 AK12 AT12 A15 J15 S15 AB15 AK15 AT15 A18 J18 S18 AB18 AK18 AT18 A21 J21 S21 AB21 AK21 AT21 A24 J24 S24 AB24 AK24 AT24">
      <formula1>LS_EQUIPE1</formula1>
    </dataValidation>
    <dataValidation type="list" allowBlank="1" showInputMessage="1" showErrorMessage="1" prompt="FPFM-Sumula Eletrônica - Nome digitado incorretamente. Digite o nome exatamente como foi cadastrado na lista de jogadores da equipe, ou selecione a partir da lista." sqref="I9 R9 AA9 AJ9 AS9 BB9 I12 R12 AA12 AJ12 AS12 BB12 I15 R15 AA15 AJ15 AS15 BB15 I18 R18 AA18 AJ18 AS18 BB18 I21 R21 AA21 AJ21 AS21 BB21 I24 R24 AA24 AJ24 AS24 BB24">
      <formula1>LS_EQUIPE2</formula1>
    </dataValidation>
    <dataValidation type="list" allowBlank="1" showInputMessage="1" showErrorMessage="1" prompt="FPFM - Súmula - Digite uma das opções a seguir:_x000a_A1, A2, B, C, M, J" sqref="AU1">
      <formula1>"A1,A2,B,C,M,J"</formula1>
    </dataValidation>
  </dataValidations>
  <printOptions horizontalCentered="1"/>
  <pageMargins left="0.11811023622047245" right="0.11811023622047245" top="0.15748031496062992" bottom="0.15748031496062992"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0"/>
  <sheetViews>
    <sheetView showGridLines="0" workbookViewId="0"/>
  </sheetViews>
  <sheetFormatPr defaultColWidth="12.625" defaultRowHeight="15" customHeight="1" outlineLevelRow="1" outlineLevelCol="1"/>
  <cols>
    <col min="1" max="1" width="6.75" customWidth="1"/>
    <col min="2" max="2" width="7.75" customWidth="1"/>
    <col min="3" max="3" width="18.75" customWidth="1"/>
    <col min="4" max="12" width="6.75" customWidth="1"/>
    <col min="13" max="13" width="7.75" customWidth="1"/>
    <col min="14" max="14" width="18.875" hidden="1" customWidth="1" outlineLevel="1"/>
    <col min="15" max="26" width="14.375" customWidth="1"/>
  </cols>
  <sheetData>
    <row r="1" spans="1:14" ht="12.75" customHeight="1">
      <c r="A1" s="1"/>
      <c r="B1" s="61"/>
      <c r="C1" s="62" t="s">
        <v>85</v>
      </c>
      <c r="D1" s="63"/>
      <c r="E1" s="63"/>
      <c r="F1" s="63"/>
      <c r="G1" s="63"/>
      <c r="H1" s="63"/>
      <c r="I1" s="63"/>
      <c r="J1" s="63"/>
      <c r="K1" s="63"/>
      <c r="L1" s="63"/>
      <c r="M1" s="1"/>
      <c r="N1" s="1"/>
    </row>
    <row r="2" spans="1:14" ht="6" customHeight="1">
      <c r="A2" s="1"/>
      <c r="B2" s="61"/>
      <c r="C2" s="63"/>
      <c r="D2" s="63"/>
      <c r="E2" s="63"/>
      <c r="F2" s="63"/>
      <c r="G2" s="63"/>
      <c r="H2" s="63"/>
      <c r="I2" s="63"/>
      <c r="J2" s="63"/>
      <c r="K2" s="63"/>
      <c r="L2" s="63"/>
      <c r="M2" s="1"/>
      <c r="N2" s="1"/>
    </row>
    <row r="3" spans="1:14" ht="18" customHeight="1">
      <c r="A3" s="1"/>
      <c r="B3" s="61"/>
      <c r="C3" s="63" t="s">
        <v>86</v>
      </c>
      <c r="D3" s="64" t="str">
        <f>Súmula!AD31</f>
        <v>CMSP</v>
      </c>
      <c r="E3" s="65"/>
      <c r="F3" s="65"/>
      <c r="G3" s="66">
        <f>Súmula!AN31</f>
        <v>27</v>
      </c>
      <c r="H3" s="67" t="s">
        <v>63</v>
      </c>
      <c r="I3" s="68">
        <f>Súmula!AQ31</f>
        <v>45</v>
      </c>
      <c r="J3" s="69"/>
      <c r="K3" s="69"/>
      <c r="L3" s="70" t="str">
        <f>Súmula!AS31</f>
        <v>SPFC</v>
      </c>
      <c r="M3" s="1"/>
      <c r="N3" s="1"/>
    </row>
    <row r="4" spans="1:14" ht="6" customHeight="1">
      <c r="A4" s="1"/>
      <c r="B4" s="61"/>
      <c r="C4" s="63"/>
      <c r="D4" s="63"/>
      <c r="E4" s="63"/>
      <c r="F4" s="63"/>
      <c r="G4" s="63"/>
      <c r="H4" s="45"/>
      <c r="I4" s="45"/>
      <c r="J4" s="45"/>
      <c r="K4" s="45"/>
      <c r="L4" s="63"/>
      <c r="M4" s="1"/>
      <c r="N4" s="1"/>
    </row>
    <row r="5" spans="1:14" ht="18" customHeight="1">
      <c r="A5" s="1"/>
      <c r="B5" s="61"/>
      <c r="C5" s="63" t="s">
        <v>87</v>
      </c>
      <c r="D5" s="121" t="str">
        <f>Súmula!AM27</f>
        <v>&lt;digite a data&gt;</v>
      </c>
      <c r="E5" s="122"/>
      <c r="F5" s="123"/>
      <c r="G5" s="63"/>
      <c r="H5" s="45"/>
      <c r="I5" s="45"/>
      <c r="J5" s="45"/>
      <c r="K5" s="71" t="s">
        <v>88</v>
      </c>
      <c r="L5" s="72" t="str">
        <f>IF(Súmula!AU1="","",Súmula!AU1)</f>
        <v/>
      </c>
      <c r="M5" s="1"/>
      <c r="N5" s="1"/>
    </row>
    <row r="6" spans="1:14" ht="6" customHeight="1">
      <c r="A6" s="1"/>
      <c r="B6" s="61"/>
      <c r="C6" s="1"/>
      <c r="D6" s="1"/>
      <c r="E6" s="1"/>
      <c r="F6" s="1"/>
      <c r="G6" s="1"/>
      <c r="H6" s="1"/>
      <c r="I6" s="1"/>
      <c r="J6" s="1"/>
      <c r="K6" s="1"/>
      <c r="L6" s="1"/>
      <c r="M6" s="1"/>
      <c r="N6" s="1"/>
    </row>
    <row r="7" spans="1:14" ht="18" customHeight="1">
      <c r="A7" s="73" t="s">
        <v>89</v>
      </c>
      <c r="B7" s="74" t="s">
        <v>90</v>
      </c>
      <c r="C7" s="73" t="s">
        <v>91</v>
      </c>
      <c r="D7" s="73" t="s">
        <v>92</v>
      </c>
      <c r="E7" s="73" t="s">
        <v>93</v>
      </c>
      <c r="F7" s="73" t="s">
        <v>94</v>
      </c>
      <c r="G7" s="73" t="s">
        <v>95</v>
      </c>
      <c r="H7" s="73" t="s">
        <v>96</v>
      </c>
      <c r="I7" s="73" t="s">
        <v>97</v>
      </c>
      <c r="J7" s="73" t="s">
        <v>98</v>
      </c>
      <c r="K7" s="73" t="s">
        <v>99</v>
      </c>
      <c r="L7" s="73" t="s">
        <v>100</v>
      </c>
      <c r="M7" s="1"/>
      <c r="N7" s="73" t="s">
        <v>101</v>
      </c>
    </row>
    <row r="8" spans="1:14" ht="18.75" customHeight="1">
      <c r="A8" s="75">
        <f>Súmula!A26</f>
        <v>1</v>
      </c>
      <c r="B8" s="76">
        <f>IF(C8="","",Súmula!L26)</f>
        <v>2168</v>
      </c>
      <c r="C8" s="77" t="str">
        <f>IF(Súmula!B26="","",Súmula!B26)</f>
        <v>Victor Fiore</v>
      </c>
      <c r="D8" s="75">
        <f t="shared" ref="D8:D28" si="0">IF(C8="","",SUM(F8:H8))</f>
        <v>6</v>
      </c>
      <c r="E8" s="72">
        <f t="shared" ref="E8:E28" si="1">IF(C8="","",(F8*2)+G8)</f>
        <v>4</v>
      </c>
      <c r="F8" s="75">
        <f>IF(C8="","",(SUMIF(Súmula!$A:$A,Resumo!$C8,Súmula!BD:BD)+SUMIF(Súmula!$J:$J,Resumo!$C8,Súmula!BO:BO)+SUMIF(Súmula!$S:$S,Resumo!$C8,Súmula!BZ:BZ)+SUMIF(Súmula!$AB:$AB,Resumo!$C8,Súmula!CK:CK)+SUMIF(Súmula!$AK:$AK,Resumo!$C8,Súmula!CV:CV)+SUMIF(Súmula!$AT:$AT,Resumo!$C8,Súmula!DG:DG)))</f>
        <v>1</v>
      </c>
      <c r="G8" s="75">
        <f>IF(C8="","",(SUMIF(Súmula!$A:$A,Resumo!$C8,Súmula!BE:BE)+SUMIF(Súmula!$J:$J,Resumo!$C8,Súmula!BP:BP)+SUMIF(Súmula!$S:$S,Resumo!$C8,Súmula!CA:CA)+SUMIF(Súmula!$AB:$AB,Resumo!$C8,Súmula!CL:CL)+SUMIF(Súmula!$AK:$AK,Resumo!$C8,Súmula!CW:CW)+SUMIF(Súmula!$AT:$AT,Resumo!$C8,Súmula!DH:DH)))</f>
        <v>2</v>
      </c>
      <c r="H8" s="75">
        <f>IF(C8="","",(SUMIF(Súmula!$A:$A,Resumo!$C8,Súmula!BF:BF)+SUMIF(Súmula!$J:$J,Resumo!$C8,Súmula!BQ:BQ)+SUMIF(Súmula!$S:$S,Resumo!$C8,Súmula!CB:CB)+SUMIF(Súmula!$AB:$AB,Resumo!$C8,Súmula!CM:CM)+SUMIF(Súmula!$AK:$AK,Resumo!$C8,Súmula!CX:CX)+SUMIF(Súmula!$AT:$AT,Resumo!$C8,Súmula!DI:DI)))</f>
        <v>3</v>
      </c>
      <c r="I8" s="75">
        <f>IF(C8="","",(SUMIF(Súmula!$A:$A,Resumo!$C8,Súmula!BG:BG)+SUMIF(Súmula!$J:$J,Resumo!$C8,Súmula!BR:BR)+SUMIF(Súmula!$S:$S,Resumo!$C8,Súmula!CC:CC)+SUMIF(Súmula!$AB:$AB,Resumo!$C8,Súmula!CN:CN)+SUMIF(Súmula!$AK:$AK,Resumo!$C8,Súmula!CY:CY)+SUMIF(Súmula!$AT:$AT,Resumo!$C8,Súmula!DJ:DJ)))</f>
        <v>23</v>
      </c>
      <c r="J8" s="75">
        <f>IF(C8="","",(SUMIF(Súmula!$A:$A,Resumo!$C8,Súmula!BH:BH)+SUMIF(Súmula!$J:$J,Resumo!$C8,Súmula!BS:BS)+SUMIF(Súmula!$S:$S,Resumo!$C8,Súmula!CD:CD)+SUMIF(Súmula!$AB:$AB,Resumo!$C8,Súmula!CO:CO)+SUMIF(Súmula!$AK:$AK,Resumo!$C8,Súmula!CZ:CZ)+SUMIF(Súmula!$AT:$AT,Resumo!$C8,Súmula!DK:DK)))</f>
        <v>26</v>
      </c>
      <c r="K8" s="75">
        <f t="shared" ref="K8:K28" si="2">IF(C8="","",I8-J8)</f>
        <v>-3</v>
      </c>
      <c r="L8" s="75"/>
      <c r="M8" s="1"/>
      <c r="N8" s="75" t="str">
        <f t="shared" ref="N8:N28" si="3">IF(N9="",IF(C8="","",PROPER(C8)&amp;" "&amp;E8&amp;"/"&amp;D8*2),IF(C8="","",PROPER(C8)&amp;" "&amp;E8&amp;"/"&amp;D8*2&amp;","))</f>
        <v>Victor Fiore 4/12,</v>
      </c>
    </row>
    <row r="9" spans="1:14" ht="18.75" customHeight="1">
      <c r="A9" s="75">
        <f>Súmula!A27</f>
        <v>2</v>
      </c>
      <c r="B9" s="76">
        <f>IF(C9="","",Súmula!L27)</f>
        <v>48</v>
      </c>
      <c r="C9" s="77" t="str">
        <f>IF(Súmula!B27="","",Súmula!B27)</f>
        <v>Renan Tusura</v>
      </c>
      <c r="D9" s="75">
        <f t="shared" si="0"/>
        <v>6</v>
      </c>
      <c r="E9" s="72">
        <f t="shared" si="1"/>
        <v>5</v>
      </c>
      <c r="F9" s="75">
        <f>IF(C9="","",(SUMIF(Súmula!$A:$A,Resumo!$C9,Súmula!BD:BD)+SUMIF(Súmula!$J:$J,Resumo!$C9,Súmula!BO:BO)+SUMIF(Súmula!$S:$S,Resumo!$C9,Súmula!BZ:BZ)+SUMIF(Súmula!$AB:$AB,Resumo!$C9,Súmula!CK:CK)+SUMIF(Súmula!$AK:$AK,Resumo!$C9,Súmula!CV:CV)+SUMIF(Súmula!$AT:$AT,Resumo!$C9,Súmula!DG:DG)))</f>
        <v>1</v>
      </c>
      <c r="G9" s="75">
        <f>IF(C9="","",(SUMIF(Súmula!$A:$A,Resumo!$C9,Súmula!BE:BE)+SUMIF(Súmula!$J:$J,Resumo!$C9,Súmula!BP:BP)+SUMIF(Súmula!$S:$S,Resumo!$C9,Súmula!CA:CA)+SUMIF(Súmula!$AB:$AB,Resumo!$C9,Súmula!CL:CL)+SUMIF(Súmula!$AK:$AK,Resumo!$C9,Súmula!CW:CW)+SUMIF(Súmula!$AT:$AT,Resumo!$C9,Súmula!DH:DH)))</f>
        <v>3</v>
      </c>
      <c r="H9" s="75">
        <f>IF(C9="","",(SUMIF(Súmula!$A:$A,Resumo!$C9,Súmula!BF:BF)+SUMIF(Súmula!$J:$J,Resumo!$C9,Súmula!BQ:BQ)+SUMIF(Súmula!$S:$S,Resumo!$C9,Súmula!CB:CB)+SUMIF(Súmula!$AB:$AB,Resumo!$C9,Súmula!CM:CM)+SUMIF(Súmula!$AK:$AK,Resumo!$C9,Súmula!CX:CX)+SUMIF(Súmula!$AT:$AT,Resumo!$C9,Súmula!DI:DI)))</f>
        <v>2</v>
      </c>
      <c r="I9" s="75">
        <f>IF(C9="","",(SUMIF(Súmula!$A:$A,Resumo!$C9,Súmula!BG:BG)+SUMIF(Súmula!$J:$J,Resumo!$C9,Súmula!BR:BR)+SUMIF(Súmula!$S:$S,Resumo!$C9,Súmula!CC:CC)+SUMIF(Súmula!$AB:$AB,Resumo!$C9,Súmula!CN:CN)+SUMIF(Súmula!$AK:$AK,Resumo!$C9,Súmula!CY:CY)+SUMIF(Súmula!$AT:$AT,Resumo!$C9,Súmula!DJ:DJ)))</f>
        <v>21</v>
      </c>
      <c r="J9" s="75">
        <f>IF(C9="","",(SUMIF(Súmula!$A:$A,Resumo!$C9,Súmula!BH:BH)+SUMIF(Súmula!$J:$J,Resumo!$C9,Súmula!BS:BS)+SUMIF(Súmula!$S:$S,Resumo!$C9,Súmula!CD:CD)+SUMIF(Súmula!$AB:$AB,Resumo!$C9,Súmula!CO:CO)+SUMIF(Súmula!$AK:$AK,Resumo!$C9,Súmula!CZ:CZ)+SUMIF(Súmula!$AT:$AT,Resumo!$C9,Súmula!DK:DK)))</f>
        <v>23</v>
      </c>
      <c r="K9" s="75">
        <f t="shared" si="2"/>
        <v>-2</v>
      </c>
      <c r="L9" s="75"/>
      <c r="M9" s="1"/>
      <c r="N9" s="75" t="str">
        <f t="shared" si="3"/>
        <v>Renan Tusura 5/12,</v>
      </c>
    </row>
    <row r="10" spans="1:14" ht="18.75" customHeight="1">
      <c r="A10" s="75">
        <f>Súmula!A28</f>
        <v>3</v>
      </c>
      <c r="B10" s="76">
        <f>IF(C10="","",Súmula!L28)</f>
        <v>2562</v>
      </c>
      <c r="C10" s="77" t="str">
        <f>IF(Súmula!B28="","",Súmula!B28)</f>
        <v>Sidney Pereira</v>
      </c>
      <c r="D10" s="75">
        <f t="shared" si="0"/>
        <v>6</v>
      </c>
      <c r="E10" s="72">
        <f t="shared" si="1"/>
        <v>3</v>
      </c>
      <c r="F10" s="75">
        <f>IF(C10="","",(SUMIF(Súmula!$A:$A,Resumo!$C10,Súmula!BD:BD)+SUMIF(Súmula!$J:$J,Resumo!$C10,Súmula!BO:BO)+SUMIF(Súmula!$S:$S,Resumo!$C10,Súmula!BZ:BZ)+SUMIF(Súmula!$AB:$AB,Resumo!$C10,Súmula!CK:CK)+SUMIF(Súmula!$AK:$AK,Resumo!$C10,Súmula!CV:CV)+SUMIF(Súmula!$AT:$AT,Resumo!$C10,Súmula!DG:DG)))</f>
        <v>1</v>
      </c>
      <c r="G10" s="75">
        <f>IF(C10="","",(SUMIF(Súmula!$A:$A,Resumo!$C10,Súmula!BE:BE)+SUMIF(Súmula!$J:$J,Resumo!$C10,Súmula!BP:BP)+SUMIF(Súmula!$S:$S,Resumo!$C10,Súmula!CA:CA)+SUMIF(Súmula!$AB:$AB,Resumo!$C10,Súmula!CL:CL)+SUMIF(Súmula!$AK:$AK,Resumo!$C10,Súmula!CW:CW)+SUMIF(Súmula!$AT:$AT,Resumo!$C10,Súmula!DH:DH)))</f>
        <v>1</v>
      </c>
      <c r="H10" s="75">
        <f>IF(C10="","",(SUMIF(Súmula!$A:$A,Resumo!$C10,Súmula!BF:BF)+SUMIF(Súmula!$J:$J,Resumo!$C10,Súmula!BQ:BQ)+SUMIF(Súmula!$S:$S,Resumo!$C10,Súmula!CB:CB)+SUMIF(Súmula!$AB:$AB,Resumo!$C10,Súmula!CM:CM)+SUMIF(Súmula!$AK:$AK,Resumo!$C10,Súmula!CX:CX)+SUMIF(Súmula!$AT:$AT,Resumo!$C10,Súmula!DI:DI)))</f>
        <v>4</v>
      </c>
      <c r="I10" s="75">
        <f>IF(C10="","",(SUMIF(Súmula!$A:$A,Resumo!$C10,Súmula!BG:BG)+SUMIF(Súmula!$J:$J,Resumo!$C10,Súmula!BR:BR)+SUMIF(Súmula!$S:$S,Resumo!$C10,Súmula!CC:CC)+SUMIF(Súmula!$AB:$AB,Resumo!$C10,Súmula!CN:CN)+SUMIF(Súmula!$AK:$AK,Resumo!$C10,Súmula!CY:CY)+SUMIF(Súmula!$AT:$AT,Resumo!$C10,Súmula!DJ:DJ)))</f>
        <v>19</v>
      </c>
      <c r="J10" s="75">
        <f>IF(C10="","",(SUMIF(Súmula!$A:$A,Resumo!$C10,Súmula!BH:BH)+SUMIF(Súmula!$J:$J,Resumo!$C10,Súmula!BS:BS)+SUMIF(Súmula!$S:$S,Resumo!$C10,Súmula!CD:CD)+SUMIF(Súmula!$AB:$AB,Resumo!$C10,Súmula!CO:CO)+SUMIF(Súmula!$AK:$AK,Resumo!$C10,Súmula!CZ:CZ)+SUMIF(Súmula!$AT:$AT,Resumo!$C10,Súmula!DK:DK)))</f>
        <v>23</v>
      </c>
      <c r="K10" s="75">
        <f t="shared" si="2"/>
        <v>-4</v>
      </c>
      <c r="L10" s="75"/>
      <c r="M10" s="1"/>
      <c r="N10" s="75" t="str">
        <f t="shared" si="3"/>
        <v>Sidney Pereira 3/12,</v>
      </c>
    </row>
    <row r="11" spans="1:14" ht="18.75" customHeight="1">
      <c r="A11" s="75">
        <f>Súmula!A29</f>
        <v>4</v>
      </c>
      <c r="B11" s="76">
        <f>IF(C11="","",Súmula!L29)</f>
        <v>2432</v>
      </c>
      <c r="C11" s="77" t="str">
        <f>IF(Súmula!B29="","",Súmula!B29)</f>
        <v>Neto</v>
      </c>
      <c r="D11" s="75">
        <f t="shared" si="0"/>
        <v>6</v>
      </c>
      <c r="E11" s="72">
        <f t="shared" si="1"/>
        <v>7</v>
      </c>
      <c r="F11" s="75">
        <f>IF(C11="","",(SUMIF(Súmula!$A:$A,Resumo!$C11,Súmula!BD:BD)+SUMIF(Súmula!$J:$J,Resumo!$C11,Súmula!BO:BO)+SUMIF(Súmula!$S:$S,Resumo!$C11,Súmula!BZ:BZ)+SUMIF(Súmula!$AB:$AB,Resumo!$C11,Súmula!CK:CK)+SUMIF(Súmula!$AK:$AK,Resumo!$C11,Súmula!CV:CV)+SUMIF(Súmula!$AT:$AT,Resumo!$C11,Súmula!DG:DG)))</f>
        <v>3</v>
      </c>
      <c r="G11" s="75">
        <f>IF(C11="","",(SUMIF(Súmula!$A:$A,Resumo!$C11,Súmula!BE:BE)+SUMIF(Súmula!$J:$J,Resumo!$C11,Súmula!BP:BP)+SUMIF(Súmula!$S:$S,Resumo!$C11,Súmula!CA:CA)+SUMIF(Súmula!$AB:$AB,Resumo!$C11,Súmula!CL:CL)+SUMIF(Súmula!$AK:$AK,Resumo!$C11,Súmula!CW:CW)+SUMIF(Súmula!$AT:$AT,Resumo!$C11,Súmula!DH:DH)))</f>
        <v>1</v>
      </c>
      <c r="H11" s="75">
        <f>IF(C11="","",(SUMIF(Súmula!$A:$A,Resumo!$C11,Súmula!BF:BF)+SUMIF(Súmula!$J:$J,Resumo!$C11,Súmula!BQ:BQ)+SUMIF(Súmula!$S:$S,Resumo!$C11,Súmula!CB:CB)+SUMIF(Súmula!$AB:$AB,Resumo!$C11,Súmula!CM:CM)+SUMIF(Súmula!$AK:$AK,Resumo!$C11,Súmula!CX:CX)+SUMIF(Súmula!$AT:$AT,Resumo!$C11,Súmula!DI:DI)))</f>
        <v>2</v>
      </c>
      <c r="I11" s="75">
        <f>IF(C11="","",(SUMIF(Súmula!$A:$A,Resumo!$C11,Súmula!BG:BG)+SUMIF(Súmula!$J:$J,Resumo!$C11,Súmula!BR:BR)+SUMIF(Súmula!$S:$S,Resumo!$C11,Súmula!CC:CC)+SUMIF(Súmula!$AB:$AB,Resumo!$C11,Súmula!CN:CN)+SUMIF(Súmula!$AK:$AK,Resumo!$C11,Súmula!CY:CY)+SUMIF(Súmula!$AT:$AT,Resumo!$C11,Súmula!DJ:DJ)))</f>
        <v>24</v>
      </c>
      <c r="J11" s="75">
        <f>IF(C11="","",(SUMIF(Súmula!$A:$A,Resumo!$C11,Súmula!BH:BH)+SUMIF(Súmula!$J:$J,Resumo!$C11,Súmula!BS:BS)+SUMIF(Súmula!$S:$S,Resumo!$C11,Súmula!CD:CD)+SUMIF(Súmula!$AB:$AB,Resumo!$C11,Súmula!CO:CO)+SUMIF(Súmula!$AK:$AK,Resumo!$C11,Súmula!CZ:CZ)+SUMIF(Súmula!$AT:$AT,Resumo!$C11,Súmula!DK:DK)))</f>
        <v>24</v>
      </c>
      <c r="K11" s="75">
        <f t="shared" si="2"/>
        <v>0</v>
      </c>
      <c r="L11" s="75"/>
      <c r="M11" s="1"/>
      <c r="N11" s="75" t="str">
        <f t="shared" si="3"/>
        <v>Neto 7/12,</v>
      </c>
    </row>
    <row r="12" spans="1:14" ht="18.75" customHeight="1">
      <c r="A12" s="75">
        <f>Súmula!A30</f>
        <v>5</v>
      </c>
      <c r="B12" s="76">
        <f>IF(C12="","",Súmula!L30)</f>
        <v>1578</v>
      </c>
      <c r="C12" s="77" t="str">
        <f>IF(Súmula!B30="","",Súmula!B30)</f>
        <v>Felipe Ramos</v>
      </c>
      <c r="D12" s="75">
        <f t="shared" si="0"/>
        <v>6</v>
      </c>
      <c r="E12" s="72">
        <f t="shared" si="1"/>
        <v>8</v>
      </c>
      <c r="F12" s="75">
        <f>IF(C12="","",(SUMIF(Súmula!$A:$A,Resumo!$C12,Súmula!BD:BD)+SUMIF(Súmula!$J:$J,Resumo!$C12,Súmula!BO:BO)+SUMIF(Súmula!$S:$S,Resumo!$C12,Súmula!BZ:BZ)+SUMIF(Súmula!$AB:$AB,Resumo!$C12,Súmula!CK:CK)+SUMIF(Súmula!$AK:$AK,Resumo!$C12,Súmula!CV:CV)+SUMIF(Súmula!$AT:$AT,Resumo!$C12,Súmula!DG:DG)))</f>
        <v>4</v>
      </c>
      <c r="G12" s="75">
        <f>IF(C12="","",(SUMIF(Súmula!$A:$A,Resumo!$C12,Súmula!BE:BE)+SUMIF(Súmula!$J:$J,Resumo!$C12,Súmula!BP:BP)+SUMIF(Súmula!$S:$S,Resumo!$C12,Súmula!CA:CA)+SUMIF(Súmula!$AB:$AB,Resumo!$C12,Súmula!CL:CL)+SUMIF(Súmula!$AK:$AK,Resumo!$C12,Súmula!CW:CW)+SUMIF(Súmula!$AT:$AT,Resumo!$C12,Súmula!DH:DH)))</f>
        <v>0</v>
      </c>
      <c r="H12" s="75">
        <f>IF(C12="","",(SUMIF(Súmula!$A:$A,Resumo!$C12,Súmula!BF:BF)+SUMIF(Súmula!$J:$J,Resumo!$C12,Súmula!BQ:BQ)+SUMIF(Súmula!$S:$S,Resumo!$C12,Súmula!CB:CB)+SUMIF(Súmula!$AB:$AB,Resumo!$C12,Súmula!CM:CM)+SUMIF(Súmula!$AK:$AK,Resumo!$C12,Súmula!CX:CX)+SUMIF(Súmula!$AT:$AT,Resumo!$C12,Súmula!DI:DI)))</f>
        <v>2</v>
      </c>
      <c r="I12" s="75">
        <f>IF(C12="","",(SUMIF(Súmula!$A:$A,Resumo!$C12,Súmula!BG:BG)+SUMIF(Súmula!$J:$J,Resumo!$C12,Súmula!BR:BR)+SUMIF(Súmula!$S:$S,Resumo!$C12,Súmula!CC:CC)+SUMIF(Súmula!$AB:$AB,Resumo!$C12,Súmula!CN:CN)+SUMIF(Súmula!$AK:$AK,Resumo!$C12,Súmula!CY:CY)+SUMIF(Súmula!$AT:$AT,Resumo!$C12,Súmula!DJ:DJ)))</f>
        <v>29</v>
      </c>
      <c r="J12" s="75">
        <f>IF(C12="","",(SUMIF(Súmula!$A:$A,Resumo!$C12,Súmula!BH:BH)+SUMIF(Súmula!$J:$J,Resumo!$C12,Súmula!BS:BS)+SUMIF(Súmula!$S:$S,Resumo!$C12,Súmula!CD:CD)+SUMIF(Súmula!$AB:$AB,Resumo!$C12,Súmula!CO:CO)+SUMIF(Súmula!$AK:$AK,Resumo!$C12,Súmula!CZ:CZ)+SUMIF(Súmula!$AT:$AT,Resumo!$C12,Súmula!DK:DK)))</f>
        <v>25</v>
      </c>
      <c r="K12" s="75">
        <f t="shared" si="2"/>
        <v>4</v>
      </c>
      <c r="L12" s="75"/>
      <c r="M12" s="1"/>
      <c r="N12" s="75" t="str">
        <f t="shared" si="3"/>
        <v>Felipe Ramos 8/12,</v>
      </c>
    </row>
    <row r="13" spans="1:14" ht="18" customHeight="1">
      <c r="A13" s="75">
        <f>Súmula!A31</f>
        <v>6</v>
      </c>
      <c r="B13" s="76">
        <f>IF(C13="","",Súmula!L31)</f>
        <v>1818</v>
      </c>
      <c r="C13" s="77" t="str">
        <f>IF(Súmula!B31="","",Súmula!B31)</f>
        <v>Argentino</v>
      </c>
      <c r="D13" s="75">
        <f t="shared" si="0"/>
        <v>5</v>
      </c>
      <c r="E13" s="72">
        <f t="shared" si="1"/>
        <v>0</v>
      </c>
      <c r="F13" s="75">
        <f>IF(C13="","",(SUMIF(Súmula!$A:$A,Resumo!$C13,Súmula!BD:BD)+SUMIF(Súmula!$J:$J,Resumo!$C13,Súmula!BO:BO)+SUMIF(Súmula!$S:$S,Resumo!$C13,Súmula!BZ:BZ)+SUMIF(Súmula!$AB:$AB,Resumo!$C13,Súmula!CK:CK)+SUMIF(Súmula!$AK:$AK,Resumo!$C13,Súmula!CV:CV)+SUMIF(Súmula!$AT:$AT,Resumo!$C13,Súmula!DG:DG)))</f>
        <v>0</v>
      </c>
      <c r="G13" s="75">
        <f>IF(C13="","",(SUMIF(Súmula!$A:$A,Resumo!$C13,Súmula!BE:BE)+SUMIF(Súmula!$J:$J,Resumo!$C13,Súmula!BP:BP)+SUMIF(Súmula!$S:$S,Resumo!$C13,Súmula!CA:CA)+SUMIF(Súmula!$AB:$AB,Resumo!$C13,Súmula!CL:CL)+SUMIF(Súmula!$AK:$AK,Resumo!$C13,Súmula!CW:CW)+SUMIF(Súmula!$AT:$AT,Resumo!$C13,Súmula!DH:DH)))</f>
        <v>0</v>
      </c>
      <c r="H13" s="75">
        <f>IF(C13="","",(SUMIF(Súmula!$A:$A,Resumo!$C13,Súmula!BF:BF)+SUMIF(Súmula!$J:$J,Resumo!$C13,Súmula!BQ:BQ)+SUMIF(Súmula!$S:$S,Resumo!$C13,Súmula!CB:CB)+SUMIF(Súmula!$AB:$AB,Resumo!$C13,Súmula!CM:CM)+SUMIF(Súmula!$AK:$AK,Resumo!$C13,Súmula!CX:CX)+SUMIF(Súmula!$AT:$AT,Resumo!$C13,Súmula!DI:DI)))</f>
        <v>5</v>
      </c>
      <c r="I13" s="75">
        <f>IF(C13="","",(SUMIF(Súmula!$A:$A,Resumo!$C13,Súmula!BG:BG)+SUMIF(Súmula!$J:$J,Resumo!$C13,Súmula!BR:BR)+SUMIF(Súmula!$S:$S,Resumo!$C13,Súmula!CC:CC)+SUMIF(Súmula!$AB:$AB,Resumo!$C13,Súmula!CN:CN)+SUMIF(Súmula!$AK:$AK,Resumo!$C13,Súmula!CY:CY)+SUMIF(Súmula!$AT:$AT,Resumo!$C13,Súmula!DJ:DJ)))</f>
        <v>16</v>
      </c>
      <c r="J13" s="75">
        <f>IF(C13="","",(SUMIF(Súmula!$A:$A,Resumo!$C13,Súmula!BH:BH)+SUMIF(Súmula!$J:$J,Resumo!$C13,Súmula!BS:BS)+SUMIF(Súmula!$S:$S,Resumo!$C13,Súmula!CD:CD)+SUMIF(Súmula!$AB:$AB,Resumo!$C13,Súmula!CO:CO)+SUMIF(Súmula!$AK:$AK,Resumo!$C13,Súmula!CZ:CZ)+SUMIF(Súmula!$AT:$AT,Resumo!$C13,Súmula!DK:DK)))</f>
        <v>23</v>
      </c>
      <c r="K13" s="75">
        <f t="shared" si="2"/>
        <v>-7</v>
      </c>
      <c r="L13" s="75"/>
      <c r="M13" s="1"/>
      <c r="N13" s="75" t="str">
        <f t="shared" si="3"/>
        <v>Argentino 0/10,</v>
      </c>
    </row>
    <row r="14" spans="1:14" ht="18.75" customHeight="1">
      <c r="A14" s="75" t="str">
        <f>Súmula!A32</f>
        <v>R1</v>
      </c>
      <c r="B14" s="76">
        <f>IF(C14="","",Súmula!L32)</f>
        <v>1046</v>
      </c>
      <c r="C14" s="77" t="str">
        <f>IF(Súmula!B32="","",Súmula!B32)</f>
        <v>Baby</v>
      </c>
      <c r="D14" s="75">
        <f t="shared" si="0"/>
        <v>0</v>
      </c>
      <c r="E14" s="72">
        <f t="shared" si="1"/>
        <v>0</v>
      </c>
      <c r="F14" s="75">
        <f>IF(C14="","",(SUMIF(Súmula!$A:$A,Resumo!$C14,Súmula!BD:BD)+SUMIF(Súmula!$J:$J,Resumo!$C14,Súmula!BO:BO)+SUMIF(Súmula!$S:$S,Resumo!$C14,Súmula!BZ:BZ)+SUMIF(Súmula!$AB:$AB,Resumo!$C14,Súmula!CK:CK)+SUMIF(Súmula!$AK:$AK,Resumo!$C14,Súmula!CV:CV)+SUMIF(Súmula!$AT:$AT,Resumo!$C14,Súmula!DG:DG)))</f>
        <v>0</v>
      </c>
      <c r="G14" s="75">
        <f>IF(C14="","",(SUMIF(Súmula!$A:$A,Resumo!$C14,Súmula!BE:BE)+SUMIF(Súmula!$J:$J,Resumo!$C14,Súmula!BP:BP)+SUMIF(Súmula!$S:$S,Resumo!$C14,Súmula!CA:CA)+SUMIF(Súmula!$AB:$AB,Resumo!$C14,Súmula!CL:CL)+SUMIF(Súmula!$AK:$AK,Resumo!$C14,Súmula!CW:CW)+SUMIF(Súmula!$AT:$AT,Resumo!$C14,Súmula!DH:DH)))</f>
        <v>0</v>
      </c>
      <c r="H14" s="75">
        <f>IF(C14="","",(SUMIF(Súmula!$A:$A,Resumo!$C14,Súmula!BF:BF)+SUMIF(Súmula!$J:$J,Resumo!$C14,Súmula!BQ:BQ)+SUMIF(Súmula!$S:$S,Resumo!$C14,Súmula!CB:CB)+SUMIF(Súmula!$AB:$AB,Resumo!$C14,Súmula!CM:CM)+SUMIF(Súmula!$AK:$AK,Resumo!$C14,Súmula!CX:CX)+SUMIF(Súmula!$AT:$AT,Resumo!$C14,Súmula!DI:DI)))</f>
        <v>0</v>
      </c>
      <c r="I14" s="75">
        <f>IF(C14="","",(SUMIF(Súmula!$A:$A,Resumo!$C14,Súmula!BG:BG)+SUMIF(Súmula!$J:$J,Resumo!$C14,Súmula!BR:BR)+SUMIF(Súmula!$S:$S,Resumo!$C14,Súmula!CC:CC)+SUMIF(Súmula!$AB:$AB,Resumo!$C14,Súmula!CN:CN)+SUMIF(Súmula!$AK:$AK,Resumo!$C14,Súmula!CY:CY)+SUMIF(Súmula!$AT:$AT,Resumo!$C14,Súmula!DJ:DJ)))</f>
        <v>0</v>
      </c>
      <c r="J14" s="75">
        <f>IF(C14="","",(SUMIF(Súmula!$A:$A,Resumo!$C14,Súmula!BH:BH)+SUMIF(Súmula!$J:$J,Resumo!$C14,Súmula!BS:BS)+SUMIF(Súmula!$S:$S,Resumo!$C14,Súmula!CD:CD)+SUMIF(Súmula!$AB:$AB,Resumo!$C14,Súmula!CO:CO)+SUMIF(Súmula!$AK:$AK,Resumo!$C14,Súmula!CZ:CZ)+SUMIF(Súmula!$AT:$AT,Resumo!$C14,Súmula!DK:DK)))</f>
        <v>0</v>
      </c>
      <c r="K14" s="75">
        <f t="shared" si="2"/>
        <v>0</v>
      </c>
      <c r="L14" s="75"/>
      <c r="M14" s="1"/>
      <c r="N14" s="75" t="str">
        <f t="shared" si="3"/>
        <v>Baby 0/0,</v>
      </c>
    </row>
    <row r="15" spans="1:14" ht="18.75" customHeight="1">
      <c r="A15" s="75" t="str">
        <f>Súmula!A33</f>
        <v>R2</v>
      </c>
      <c r="B15" s="76">
        <f>IF(C15="","",Súmula!L33)</f>
        <v>2494</v>
      </c>
      <c r="C15" s="77" t="str">
        <f>IF(Súmula!B33="","",Súmula!B33)</f>
        <v>Tusurinha</v>
      </c>
      <c r="D15" s="75">
        <f t="shared" si="0"/>
        <v>1</v>
      </c>
      <c r="E15" s="72">
        <f t="shared" si="1"/>
        <v>0</v>
      </c>
      <c r="F15" s="75">
        <f>IF(C15="","",(SUMIF(Súmula!$A:$A,Resumo!$C15,Súmula!BD:BD)+SUMIF(Súmula!$J:$J,Resumo!$C15,Súmula!BO:BO)+SUMIF(Súmula!$S:$S,Resumo!$C15,Súmula!BZ:BZ)+SUMIF(Súmula!$AB:$AB,Resumo!$C15,Súmula!CK:CK)+SUMIF(Súmula!$AK:$AK,Resumo!$C15,Súmula!CV:CV)+SUMIF(Súmula!$AT:$AT,Resumo!$C15,Súmula!DG:DG)))</f>
        <v>0</v>
      </c>
      <c r="G15" s="75">
        <f>IF(C15="","",(SUMIF(Súmula!$A:$A,Resumo!$C15,Súmula!BE:BE)+SUMIF(Súmula!$J:$J,Resumo!$C15,Súmula!BP:BP)+SUMIF(Súmula!$S:$S,Resumo!$C15,Súmula!CA:CA)+SUMIF(Súmula!$AB:$AB,Resumo!$C15,Súmula!CL:CL)+SUMIF(Súmula!$AK:$AK,Resumo!$C15,Súmula!CW:CW)+SUMIF(Súmula!$AT:$AT,Resumo!$C15,Súmula!DH:DH)))</f>
        <v>0</v>
      </c>
      <c r="H15" s="75">
        <f>IF(C15="","",(SUMIF(Súmula!$A:$A,Resumo!$C15,Súmula!BF:BF)+SUMIF(Súmula!$J:$J,Resumo!$C15,Súmula!BQ:BQ)+SUMIF(Súmula!$S:$S,Resumo!$C15,Súmula!CB:CB)+SUMIF(Súmula!$AB:$AB,Resumo!$C15,Súmula!CM:CM)+SUMIF(Súmula!$AK:$AK,Resumo!$C15,Súmula!CX:CX)+SUMIF(Súmula!$AT:$AT,Resumo!$C15,Súmula!DI:DI)))</f>
        <v>1</v>
      </c>
      <c r="I15" s="75">
        <f>IF(C15="","",(SUMIF(Súmula!$A:$A,Resumo!$C15,Súmula!BG:BG)+SUMIF(Súmula!$J:$J,Resumo!$C15,Súmula!BR:BR)+SUMIF(Súmula!$S:$S,Resumo!$C15,Súmula!CC:CC)+SUMIF(Súmula!$AB:$AB,Resumo!$C15,Súmula!CN:CN)+SUMIF(Súmula!$AK:$AK,Resumo!$C15,Súmula!CY:CY)+SUMIF(Súmula!$AT:$AT,Resumo!$C15,Súmula!DJ:DJ)))</f>
        <v>3</v>
      </c>
      <c r="J15" s="75">
        <f>IF(C15="","",(SUMIF(Súmula!$A:$A,Resumo!$C15,Súmula!BH:BH)+SUMIF(Súmula!$J:$J,Resumo!$C15,Súmula!BS:BS)+SUMIF(Súmula!$S:$S,Resumo!$C15,Súmula!CD:CD)+SUMIF(Súmula!$AB:$AB,Resumo!$C15,Súmula!CO:CO)+SUMIF(Súmula!$AK:$AK,Resumo!$C15,Súmula!CZ:CZ)+SUMIF(Súmula!$AT:$AT,Resumo!$C15,Súmula!DK:DK)))</f>
        <v>7</v>
      </c>
      <c r="K15" s="75">
        <f t="shared" si="2"/>
        <v>-4</v>
      </c>
      <c r="L15" s="75"/>
      <c r="M15" s="1"/>
      <c r="N15" s="75" t="str">
        <f t="shared" si="3"/>
        <v>Tusurinha 0/2</v>
      </c>
    </row>
    <row r="16" spans="1:14" ht="18.75" customHeight="1">
      <c r="A16" s="75" t="str">
        <f>Súmula!A34</f>
        <v>R3</v>
      </c>
      <c r="B16" s="76" t="str">
        <f>IF(C16="","",Súmula!L34)</f>
        <v/>
      </c>
      <c r="C16" s="77" t="str">
        <f>IF(Súmula!B34="","",Súmula!B34)</f>
        <v/>
      </c>
      <c r="D16" s="75" t="str">
        <f t="shared" si="0"/>
        <v/>
      </c>
      <c r="E16" s="72" t="str">
        <f t="shared" si="1"/>
        <v/>
      </c>
      <c r="F16" s="75" t="str">
        <f>IF(C16="","",(SUMIF(Súmula!$A:$A,Resumo!$C16,Súmula!BD:BD)+SUMIF(Súmula!$J:$J,Resumo!$C16,Súmula!BO:BO)+SUMIF(Súmula!$S:$S,Resumo!$C16,Súmula!BZ:BZ)+SUMIF(Súmula!$AB:$AB,Resumo!$C16,Súmula!CK:CK)+SUMIF(Súmula!$AK:$AK,Resumo!$C16,Súmula!CV:CV)+SUMIF(Súmula!$AT:$AT,Resumo!$C16,Súmula!DG:DG)))</f>
        <v/>
      </c>
      <c r="G16" s="75" t="str">
        <f>IF(C16="","",(SUMIF(Súmula!$A:$A,Resumo!$C16,Súmula!BE:BE)+SUMIF(Súmula!$J:$J,Resumo!$C16,Súmula!BP:BP)+SUMIF(Súmula!$S:$S,Resumo!$C16,Súmula!CA:CA)+SUMIF(Súmula!$AB:$AB,Resumo!$C16,Súmula!CL:CL)+SUMIF(Súmula!$AK:$AK,Resumo!$C16,Súmula!CW:CW)+SUMIF(Súmula!$AT:$AT,Resumo!$C16,Súmula!DH:DH)))</f>
        <v/>
      </c>
      <c r="H16" s="75" t="str">
        <f>IF(C16="","",(SUMIF(Súmula!$A:$A,Resumo!$C16,Súmula!BF:BF)+SUMIF(Súmula!$J:$J,Resumo!$C16,Súmula!BQ:BQ)+SUMIF(Súmula!$S:$S,Resumo!$C16,Súmula!CB:CB)+SUMIF(Súmula!$AB:$AB,Resumo!$C16,Súmula!CM:CM)+SUMIF(Súmula!$AK:$AK,Resumo!$C16,Súmula!CX:CX)+SUMIF(Súmula!$AT:$AT,Resumo!$C16,Súmula!DI:DI)))</f>
        <v/>
      </c>
      <c r="I16" s="75" t="str">
        <f>IF(C16="","",(SUMIF(Súmula!$A:$A,Resumo!$C16,Súmula!BG:BG)+SUMIF(Súmula!$J:$J,Resumo!$C16,Súmula!BR:BR)+SUMIF(Súmula!$S:$S,Resumo!$C16,Súmula!CC:CC)+SUMIF(Súmula!$AB:$AB,Resumo!$C16,Súmula!CN:CN)+SUMIF(Súmula!$AK:$AK,Resumo!$C16,Súmula!CY:CY)+SUMIF(Súmula!$AT:$AT,Resumo!$C16,Súmula!DJ:DJ)))</f>
        <v/>
      </c>
      <c r="J16" s="75" t="str">
        <f>IF(C16="","",(SUMIF(Súmula!$A:$A,Resumo!$C16,Súmula!BH:BH)+SUMIF(Súmula!$J:$J,Resumo!$C16,Súmula!BS:BS)+SUMIF(Súmula!$S:$S,Resumo!$C16,Súmula!CD:CD)+SUMIF(Súmula!$AB:$AB,Resumo!$C16,Súmula!CO:CO)+SUMIF(Súmula!$AK:$AK,Resumo!$C16,Súmula!CZ:CZ)+SUMIF(Súmula!$AT:$AT,Resumo!$C16,Súmula!DK:DK)))</f>
        <v/>
      </c>
      <c r="K16" s="75" t="str">
        <f t="shared" si="2"/>
        <v/>
      </c>
      <c r="L16" s="75"/>
      <c r="M16" s="1"/>
      <c r="N16" s="75" t="str">
        <f t="shared" si="3"/>
        <v/>
      </c>
    </row>
    <row r="17" spans="1:14" ht="18.75" customHeight="1">
      <c r="A17" s="75" t="str">
        <f>Súmula!A35</f>
        <v>R4</v>
      </c>
      <c r="B17" s="76" t="str">
        <f>IF(C17="","",Súmula!L35)</f>
        <v/>
      </c>
      <c r="C17" s="77" t="str">
        <f>IF(Súmula!B35="","",Súmula!B35)</f>
        <v/>
      </c>
      <c r="D17" s="75" t="str">
        <f t="shared" si="0"/>
        <v/>
      </c>
      <c r="E17" s="72" t="str">
        <f t="shared" si="1"/>
        <v/>
      </c>
      <c r="F17" s="75" t="str">
        <f>IF(C17="","",(SUMIF(Súmula!$A:$A,Resumo!$C17,Súmula!BD:BD)+SUMIF(Súmula!$J:$J,Resumo!$C17,Súmula!BO:BO)+SUMIF(Súmula!$S:$S,Resumo!$C17,Súmula!BZ:BZ)+SUMIF(Súmula!$AB:$AB,Resumo!$C17,Súmula!CK:CK)+SUMIF(Súmula!$AK:$AK,Resumo!$C17,Súmula!CV:CV)+SUMIF(Súmula!$AT:$AT,Resumo!$C17,Súmula!DG:DG)))</f>
        <v/>
      </c>
      <c r="G17" s="75" t="str">
        <f>IF(C17="","",(SUMIF(Súmula!$A:$A,Resumo!$C17,Súmula!BE:BE)+SUMIF(Súmula!$J:$J,Resumo!$C17,Súmula!BP:BP)+SUMIF(Súmula!$S:$S,Resumo!$C17,Súmula!CA:CA)+SUMIF(Súmula!$AB:$AB,Resumo!$C17,Súmula!CL:CL)+SUMIF(Súmula!$AK:$AK,Resumo!$C17,Súmula!CW:CW)+SUMIF(Súmula!$AT:$AT,Resumo!$C17,Súmula!DH:DH)))</f>
        <v/>
      </c>
      <c r="H17" s="75" t="str">
        <f>IF(C17="","",(SUMIF(Súmula!$A:$A,Resumo!$C17,Súmula!BF:BF)+SUMIF(Súmula!$J:$J,Resumo!$C17,Súmula!BQ:BQ)+SUMIF(Súmula!$S:$S,Resumo!$C17,Súmula!CB:CB)+SUMIF(Súmula!$AB:$AB,Resumo!$C17,Súmula!CM:CM)+SUMIF(Súmula!$AK:$AK,Resumo!$C17,Súmula!CX:CX)+SUMIF(Súmula!$AT:$AT,Resumo!$C17,Súmula!DI:DI)))</f>
        <v/>
      </c>
      <c r="I17" s="75" t="str">
        <f>IF(C17="","",(SUMIF(Súmula!$A:$A,Resumo!$C17,Súmula!BG:BG)+SUMIF(Súmula!$J:$J,Resumo!$C17,Súmula!BR:BR)+SUMIF(Súmula!$S:$S,Resumo!$C17,Súmula!CC:CC)+SUMIF(Súmula!$AB:$AB,Resumo!$C17,Súmula!CN:CN)+SUMIF(Súmula!$AK:$AK,Resumo!$C17,Súmula!CY:CY)+SUMIF(Súmula!$AT:$AT,Resumo!$C17,Súmula!DJ:DJ)))</f>
        <v/>
      </c>
      <c r="J17" s="75" t="str">
        <f>IF(C17="","",(SUMIF(Súmula!$A:$A,Resumo!$C17,Súmula!BH:BH)+SUMIF(Súmula!$J:$J,Resumo!$C17,Súmula!BS:BS)+SUMIF(Súmula!$S:$S,Resumo!$C17,Súmula!CD:CD)+SUMIF(Súmula!$AB:$AB,Resumo!$C17,Súmula!CO:CO)+SUMIF(Súmula!$AK:$AK,Resumo!$C17,Súmula!CZ:CZ)+SUMIF(Súmula!$AT:$AT,Resumo!$C17,Súmula!DK:DK)))</f>
        <v/>
      </c>
      <c r="K17" s="75" t="str">
        <f t="shared" si="2"/>
        <v/>
      </c>
      <c r="L17" s="75"/>
      <c r="M17" s="1"/>
      <c r="N17" s="75" t="str">
        <f t="shared" si="3"/>
        <v/>
      </c>
    </row>
    <row r="18" spans="1:14" ht="18.75" customHeight="1">
      <c r="A18" s="75" t="str">
        <f>Súmula!A36</f>
        <v>R5</v>
      </c>
      <c r="B18" s="76" t="str">
        <f>IF(C18="","",Súmula!L36)</f>
        <v/>
      </c>
      <c r="C18" s="77" t="str">
        <f>IF(Súmula!B36="","",Súmula!B36)</f>
        <v/>
      </c>
      <c r="D18" s="75" t="str">
        <f t="shared" si="0"/>
        <v/>
      </c>
      <c r="E18" s="72" t="str">
        <f t="shared" si="1"/>
        <v/>
      </c>
      <c r="F18" s="75" t="str">
        <f>IF(C18="","",(SUMIF(Súmula!$A:$A,Resumo!$C18,Súmula!BD:BD)+SUMIF(Súmula!$J:$J,Resumo!$C18,Súmula!BO:BO)+SUMIF(Súmula!$S:$S,Resumo!$C18,Súmula!BZ:BZ)+SUMIF(Súmula!$AB:$AB,Resumo!$C18,Súmula!CK:CK)+SUMIF(Súmula!$AK:$AK,Resumo!$C18,Súmula!CV:CV)+SUMIF(Súmula!$AT:$AT,Resumo!$C18,Súmula!DG:DG)))</f>
        <v/>
      </c>
      <c r="G18" s="75" t="str">
        <f>IF(C18="","",(SUMIF(Súmula!$A:$A,Resumo!$C18,Súmula!BE:BE)+SUMIF(Súmula!$J:$J,Resumo!$C18,Súmula!BP:BP)+SUMIF(Súmula!$S:$S,Resumo!$C18,Súmula!CA:CA)+SUMIF(Súmula!$AB:$AB,Resumo!$C18,Súmula!CL:CL)+SUMIF(Súmula!$AK:$AK,Resumo!$C18,Súmula!CW:CW)+SUMIF(Súmula!$AT:$AT,Resumo!$C18,Súmula!DH:DH)))</f>
        <v/>
      </c>
      <c r="H18" s="75" t="str">
        <f>IF(C18="","",(SUMIF(Súmula!$A:$A,Resumo!$C18,Súmula!BF:BF)+SUMIF(Súmula!$J:$J,Resumo!$C18,Súmula!BQ:BQ)+SUMIF(Súmula!$S:$S,Resumo!$C18,Súmula!CB:CB)+SUMIF(Súmula!$AB:$AB,Resumo!$C18,Súmula!CM:CM)+SUMIF(Súmula!$AK:$AK,Resumo!$C18,Súmula!CX:CX)+SUMIF(Súmula!$AT:$AT,Resumo!$C18,Súmula!DI:DI)))</f>
        <v/>
      </c>
      <c r="I18" s="75" t="str">
        <f>IF(C18="","",(SUMIF(Súmula!$A:$A,Resumo!$C18,Súmula!BG:BG)+SUMIF(Súmula!$J:$J,Resumo!$C18,Súmula!BR:BR)+SUMIF(Súmula!$S:$S,Resumo!$C18,Súmula!CC:CC)+SUMIF(Súmula!$AB:$AB,Resumo!$C18,Súmula!CN:CN)+SUMIF(Súmula!$AK:$AK,Resumo!$C18,Súmula!CY:CY)+SUMIF(Súmula!$AT:$AT,Resumo!$C18,Súmula!DJ:DJ)))</f>
        <v/>
      </c>
      <c r="J18" s="75" t="str">
        <f>IF(C18="","",(SUMIF(Súmula!$A:$A,Resumo!$C18,Súmula!BH:BH)+SUMIF(Súmula!$J:$J,Resumo!$C18,Súmula!BS:BS)+SUMIF(Súmula!$S:$S,Resumo!$C18,Súmula!CD:CD)+SUMIF(Súmula!$AB:$AB,Resumo!$C18,Súmula!CO:CO)+SUMIF(Súmula!$AK:$AK,Resumo!$C18,Súmula!CZ:CZ)+SUMIF(Súmula!$AT:$AT,Resumo!$C18,Súmula!DK:DK)))</f>
        <v/>
      </c>
      <c r="K18" s="75" t="str">
        <f t="shared" si="2"/>
        <v/>
      </c>
      <c r="L18" s="75"/>
      <c r="M18" s="1"/>
      <c r="N18" s="75" t="str">
        <f t="shared" si="3"/>
        <v/>
      </c>
    </row>
    <row r="19" spans="1:14" ht="18.75" customHeight="1">
      <c r="A19" s="75" t="str">
        <f>Súmula!A37</f>
        <v>R6</v>
      </c>
      <c r="B19" s="76" t="str">
        <f>IF(C19="","",Súmula!L37)</f>
        <v/>
      </c>
      <c r="C19" s="77" t="str">
        <f>IF(Súmula!B37="","",Súmula!B37)</f>
        <v/>
      </c>
      <c r="D19" s="75" t="str">
        <f t="shared" si="0"/>
        <v/>
      </c>
      <c r="E19" s="72" t="str">
        <f t="shared" si="1"/>
        <v/>
      </c>
      <c r="F19" s="75" t="str">
        <f>IF(C19="","",(SUMIF(Súmula!$A:$A,Resumo!$C19,Súmula!BD:BD)+SUMIF(Súmula!$J:$J,Resumo!$C19,Súmula!BO:BO)+SUMIF(Súmula!$S:$S,Resumo!$C19,Súmula!BZ:BZ)+SUMIF(Súmula!$AB:$AB,Resumo!$C19,Súmula!CK:CK)+SUMIF(Súmula!$AK:$AK,Resumo!$C19,Súmula!CV:CV)+SUMIF(Súmula!$AT:$AT,Resumo!$C19,Súmula!DG:DG)))</f>
        <v/>
      </c>
      <c r="G19" s="75" t="str">
        <f>IF(C19="","",(SUMIF(Súmula!$A:$A,Resumo!$C19,Súmula!BE:BE)+SUMIF(Súmula!$J:$J,Resumo!$C19,Súmula!BP:BP)+SUMIF(Súmula!$S:$S,Resumo!$C19,Súmula!CA:CA)+SUMIF(Súmula!$AB:$AB,Resumo!$C19,Súmula!CL:CL)+SUMIF(Súmula!$AK:$AK,Resumo!$C19,Súmula!CW:CW)+SUMIF(Súmula!$AT:$AT,Resumo!$C19,Súmula!DH:DH)))</f>
        <v/>
      </c>
      <c r="H19" s="75" t="str">
        <f>IF(C19="","",(SUMIF(Súmula!$A:$A,Resumo!$C19,Súmula!BF:BF)+SUMIF(Súmula!$J:$J,Resumo!$C19,Súmula!BQ:BQ)+SUMIF(Súmula!$S:$S,Resumo!$C19,Súmula!CB:CB)+SUMIF(Súmula!$AB:$AB,Resumo!$C19,Súmula!CM:CM)+SUMIF(Súmula!$AK:$AK,Resumo!$C19,Súmula!CX:CX)+SUMIF(Súmula!$AT:$AT,Resumo!$C19,Súmula!DI:DI)))</f>
        <v/>
      </c>
      <c r="I19" s="75" t="str">
        <f>IF(C19="","",(SUMIF(Súmula!$A:$A,Resumo!$C19,Súmula!BG:BG)+SUMIF(Súmula!$J:$J,Resumo!$C19,Súmula!BR:BR)+SUMIF(Súmula!$S:$S,Resumo!$C19,Súmula!CC:CC)+SUMIF(Súmula!$AB:$AB,Resumo!$C19,Súmula!CN:CN)+SUMIF(Súmula!$AK:$AK,Resumo!$C19,Súmula!CY:CY)+SUMIF(Súmula!$AT:$AT,Resumo!$C19,Súmula!DJ:DJ)))</f>
        <v/>
      </c>
      <c r="J19" s="75" t="str">
        <f>IF(C19="","",(SUMIF(Súmula!$A:$A,Resumo!$C19,Súmula!BH:BH)+SUMIF(Súmula!$J:$J,Resumo!$C19,Súmula!BS:BS)+SUMIF(Súmula!$S:$S,Resumo!$C19,Súmula!CD:CD)+SUMIF(Súmula!$AB:$AB,Resumo!$C19,Súmula!CO:CO)+SUMIF(Súmula!$AK:$AK,Resumo!$C19,Súmula!CZ:CZ)+SUMIF(Súmula!$AT:$AT,Resumo!$C19,Súmula!DK:DK)))</f>
        <v/>
      </c>
      <c r="K19" s="75" t="str">
        <f t="shared" si="2"/>
        <v/>
      </c>
      <c r="L19" s="75"/>
      <c r="M19" s="1"/>
      <c r="N19" s="75" t="str">
        <f t="shared" si="3"/>
        <v/>
      </c>
    </row>
    <row r="20" spans="1:14" ht="18.75" customHeight="1" outlineLevel="1">
      <c r="A20" s="75" t="str">
        <f>Súmula!A38</f>
        <v>R7</v>
      </c>
      <c r="B20" s="76" t="str">
        <f>IF(C20="","",Súmula!L38)</f>
        <v/>
      </c>
      <c r="C20" s="77" t="str">
        <f>IF(Súmula!B38="","",Súmula!B38)</f>
        <v/>
      </c>
      <c r="D20" s="75" t="str">
        <f t="shared" si="0"/>
        <v/>
      </c>
      <c r="E20" s="72" t="str">
        <f t="shared" si="1"/>
        <v/>
      </c>
      <c r="F20" s="75" t="str">
        <f>IF(C20="","",(SUMIF(Súmula!$A:$A,Resumo!$C20,Súmula!BD:BD)+SUMIF(Súmula!$J:$J,Resumo!$C20,Súmula!BO:BO)+SUMIF(Súmula!$S:$S,Resumo!$C20,Súmula!BZ:BZ)+SUMIF(Súmula!$AB:$AB,Resumo!$C20,Súmula!CK:CK)+SUMIF(Súmula!$AK:$AK,Resumo!$C20,Súmula!CV:CV)+SUMIF(Súmula!$AT:$AT,Resumo!$C20,Súmula!DG:DG)))</f>
        <v/>
      </c>
      <c r="G20" s="75" t="str">
        <f>IF(C20="","",(SUMIF(Súmula!$A:$A,Resumo!$C20,Súmula!BE:BE)+SUMIF(Súmula!$J:$J,Resumo!$C20,Súmula!BP:BP)+SUMIF(Súmula!$S:$S,Resumo!$C20,Súmula!CA:CA)+SUMIF(Súmula!$AB:$AB,Resumo!$C20,Súmula!CL:CL)+SUMIF(Súmula!$AK:$AK,Resumo!$C20,Súmula!CW:CW)+SUMIF(Súmula!$AT:$AT,Resumo!$C20,Súmula!DH:DH)))</f>
        <v/>
      </c>
      <c r="H20" s="75" t="str">
        <f>IF(C20="","",(SUMIF(Súmula!$A:$A,Resumo!$C20,Súmula!BF:BF)+SUMIF(Súmula!$J:$J,Resumo!$C20,Súmula!BQ:BQ)+SUMIF(Súmula!$S:$S,Resumo!$C20,Súmula!CB:CB)+SUMIF(Súmula!$AB:$AB,Resumo!$C20,Súmula!CM:CM)+SUMIF(Súmula!$AK:$AK,Resumo!$C20,Súmula!CX:CX)+SUMIF(Súmula!$AT:$AT,Resumo!$C20,Súmula!DI:DI)))</f>
        <v/>
      </c>
      <c r="I20" s="75" t="str">
        <f>IF(C20="","",(SUMIF(Súmula!$A:$A,Resumo!$C20,Súmula!BG:BG)+SUMIF(Súmula!$J:$J,Resumo!$C20,Súmula!BR:BR)+SUMIF(Súmula!$S:$S,Resumo!$C20,Súmula!CC:CC)+SUMIF(Súmula!$AB:$AB,Resumo!$C20,Súmula!CN:CN)+SUMIF(Súmula!$AK:$AK,Resumo!$C20,Súmula!CY:CY)+SUMIF(Súmula!$AT:$AT,Resumo!$C20,Súmula!DJ:DJ)))</f>
        <v/>
      </c>
      <c r="J20" s="75" t="str">
        <f>IF(C20="","",(SUMIF(Súmula!$A:$A,Resumo!$C20,Súmula!BH:BH)+SUMIF(Súmula!$J:$J,Resumo!$C20,Súmula!BS:BS)+SUMIF(Súmula!$S:$S,Resumo!$C20,Súmula!CD:CD)+SUMIF(Súmula!$AB:$AB,Resumo!$C20,Súmula!CO:CO)+SUMIF(Súmula!$AK:$AK,Resumo!$C20,Súmula!CZ:CZ)+SUMIF(Súmula!$AT:$AT,Resumo!$C20,Súmula!DK:DK)))</f>
        <v/>
      </c>
      <c r="K20" s="75" t="str">
        <f t="shared" si="2"/>
        <v/>
      </c>
      <c r="L20" s="75"/>
      <c r="M20" s="1"/>
      <c r="N20" s="75" t="str">
        <f t="shared" si="3"/>
        <v/>
      </c>
    </row>
    <row r="21" spans="1:14" ht="18.75" customHeight="1" outlineLevel="1">
      <c r="A21" s="75" t="str">
        <f>Súmula!A39</f>
        <v>R8</v>
      </c>
      <c r="B21" s="76" t="str">
        <f>IF(C21="","",Súmula!L39)</f>
        <v/>
      </c>
      <c r="C21" s="77" t="str">
        <f>IF(Súmula!B39="","",Súmula!B39)</f>
        <v/>
      </c>
      <c r="D21" s="75" t="str">
        <f t="shared" si="0"/>
        <v/>
      </c>
      <c r="E21" s="72" t="str">
        <f t="shared" si="1"/>
        <v/>
      </c>
      <c r="F21" s="75" t="str">
        <f>IF(C21="","",(SUMIF(Súmula!$A:$A,Resumo!$C21,Súmula!BD:BD)+SUMIF(Súmula!$J:$J,Resumo!$C21,Súmula!BO:BO)+SUMIF(Súmula!$S:$S,Resumo!$C21,Súmula!BZ:BZ)+SUMIF(Súmula!$AB:$AB,Resumo!$C21,Súmula!CK:CK)+SUMIF(Súmula!$AK:$AK,Resumo!$C21,Súmula!CV:CV)+SUMIF(Súmula!$AT:$AT,Resumo!$C21,Súmula!DG:DG)))</f>
        <v/>
      </c>
      <c r="G21" s="75" t="str">
        <f>IF(C21="","",(SUMIF(Súmula!$A:$A,Resumo!$C21,Súmula!BE:BE)+SUMIF(Súmula!$J:$J,Resumo!$C21,Súmula!BP:BP)+SUMIF(Súmula!$S:$S,Resumo!$C21,Súmula!CA:CA)+SUMIF(Súmula!$AB:$AB,Resumo!$C21,Súmula!CL:CL)+SUMIF(Súmula!$AK:$AK,Resumo!$C21,Súmula!CW:CW)+SUMIF(Súmula!$AT:$AT,Resumo!$C21,Súmula!DH:DH)))</f>
        <v/>
      </c>
      <c r="H21" s="75" t="str">
        <f>IF(C21="","",(SUMIF(Súmula!$A:$A,Resumo!$C21,Súmula!BF:BF)+SUMIF(Súmula!$J:$J,Resumo!$C21,Súmula!BQ:BQ)+SUMIF(Súmula!$S:$S,Resumo!$C21,Súmula!CB:CB)+SUMIF(Súmula!$AB:$AB,Resumo!$C21,Súmula!CM:CM)+SUMIF(Súmula!$AK:$AK,Resumo!$C21,Súmula!CX:CX)+SUMIF(Súmula!$AT:$AT,Resumo!$C21,Súmula!DI:DI)))</f>
        <v/>
      </c>
      <c r="I21" s="75" t="str">
        <f>IF(C21="","",(SUMIF(Súmula!$A:$A,Resumo!$C21,Súmula!BG:BG)+SUMIF(Súmula!$J:$J,Resumo!$C21,Súmula!BR:BR)+SUMIF(Súmula!$S:$S,Resumo!$C21,Súmula!CC:CC)+SUMIF(Súmula!$AB:$AB,Resumo!$C21,Súmula!CN:CN)+SUMIF(Súmula!$AK:$AK,Resumo!$C21,Súmula!CY:CY)+SUMIF(Súmula!$AT:$AT,Resumo!$C21,Súmula!DJ:DJ)))</f>
        <v/>
      </c>
      <c r="J21" s="75" t="str">
        <f>IF(C21="","",(SUMIF(Súmula!$A:$A,Resumo!$C21,Súmula!BH:BH)+SUMIF(Súmula!$J:$J,Resumo!$C21,Súmula!BS:BS)+SUMIF(Súmula!$S:$S,Resumo!$C21,Súmula!CD:CD)+SUMIF(Súmula!$AB:$AB,Resumo!$C21,Súmula!CO:CO)+SUMIF(Súmula!$AK:$AK,Resumo!$C21,Súmula!CZ:CZ)+SUMIF(Súmula!$AT:$AT,Resumo!$C21,Súmula!DK:DK)))</f>
        <v/>
      </c>
      <c r="K21" s="75" t="str">
        <f t="shared" si="2"/>
        <v/>
      </c>
      <c r="L21" s="75"/>
      <c r="M21" s="1"/>
      <c r="N21" s="75" t="str">
        <f t="shared" si="3"/>
        <v/>
      </c>
    </row>
    <row r="22" spans="1:14" ht="18.75" customHeight="1" outlineLevel="1">
      <c r="A22" s="75" t="str">
        <f>Súmula!A40</f>
        <v>R9</v>
      </c>
      <c r="B22" s="76" t="str">
        <f>IF(C22="","",Súmula!L40)</f>
        <v/>
      </c>
      <c r="C22" s="77" t="str">
        <f>IF(Súmula!B40="","",Súmula!B40)</f>
        <v/>
      </c>
      <c r="D22" s="75" t="str">
        <f t="shared" si="0"/>
        <v/>
      </c>
      <c r="E22" s="72" t="str">
        <f t="shared" si="1"/>
        <v/>
      </c>
      <c r="F22" s="75" t="str">
        <f>IF(C22="","",(SUMIF(Súmula!$A:$A,Resumo!$C22,Súmula!BD:BD)+SUMIF(Súmula!$J:$J,Resumo!$C22,Súmula!BO:BO)+SUMIF(Súmula!$S:$S,Resumo!$C22,Súmula!BZ:BZ)+SUMIF(Súmula!$AB:$AB,Resumo!$C22,Súmula!CK:CK)+SUMIF(Súmula!$AK:$AK,Resumo!$C22,Súmula!CV:CV)+SUMIF(Súmula!$AT:$AT,Resumo!$C22,Súmula!DG:DG)))</f>
        <v/>
      </c>
      <c r="G22" s="75" t="str">
        <f>IF(C22="","",(SUMIF(Súmula!$A:$A,Resumo!$C22,Súmula!BE:BE)+SUMIF(Súmula!$J:$J,Resumo!$C22,Súmula!BP:BP)+SUMIF(Súmula!$S:$S,Resumo!$C22,Súmula!CA:CA)+SUMIF(Súmula!$AB:$AB,Resumo!$C22,Súmula!CL:CL)+SUMIF(Súmula!$AK:$AK,Resumo!$C22,Súmula!CW:CW)+SUMIF(Súmula!$AT:$AT,Resumo!$C22,Súmula!DH:DH)))</f>
        <v/>
      </c>
      <c r="H22" s="75" t="str">
        <f>IF(C22="","",(SUMIF(Súmula!$A:$A,Resumo!$C22,Súmula!BF:BF)+SUMIF(Súmula!$J:$J,Resumo!$C22,Súmula!BQ:BQ)+SUMIF(Súmula!$S:$S,Resumo!$C22,Súmula!CB:CB)+SUMIF(Súmula!$AB:$AB,Resumo!$C22,Súmula!CM:CM)+SUMIF(Súmula!$AK:$AK,Resumo!$C22,Súmula!CX:CX)+SUMIF(Súmula!$AT:$AT,Resumo!$C22,Súmula!DI:DI)))</f>
        <v/>
      </c>
      <c r="I22" s="75" t="str">
        <f>IF(C22="","",(SUMIF(Súmula!$A:$A,Resumo!$C22,Súmula!BG:BG)+SUMIF(Súmula!$J:$J,Resumo!$C22,Súmula!BR:BR)+SUMIF(Súmula!$S:$S,Resumo!$C22,Súmula!CC:CC)+SUMIF(Súmula!$AB:$AB,Resumo!$C22,Súmula!CN:CN)+SUMIF(Súmula!$AK:$AK,Resumo!$C22,Súmula!CY:CY)+SUMIF(Súmula!$AT:$AT,Resumo!$C22,Súmula!DJ:DJ)))</f>
        <v/>
      </c>
      <c r="J22" s="75" t="str">
        <f>IF(C22="","",(SUMIF(Súmula!$A:$A,Resumo!$C22,Súmula!BH:BH)+SUMIF(Súmula!$J:$J,Resumo!$C22,Súmula!BS:BS)+SUMIF(Súmula!$S:$S,Resumo!$C22,Súmula!CD:CD)+SUMIF(Súmula!$AB:$AB,Resumo!$C22,Súmula!CO:CO)+SUMIF(Súmula!$AK:$AK,Resumo!$C22,Súmula!CZ:CZ)+SUMIF(Súmula!$AT:$AT,Resumo!$C22,Súmula!DK:DK)))</f>
        <v/>
      </c>
      <c r="K22" s="75" t="str">
        <f t="shared" si="2"/>
        <v/>
      </c>
      <c r="L22" s="75"/>
      <c r="M22" s="1"/>
      <c r="N22" s="75" t="str">
        <f t="shared" si="3"/>
        <v/>
      </c>
    </row>
    <row r="23" spans="1:14" ht="18.75" customHeight="1" outlineLevel="1">
      <c r="A23" s="75" t="str">
        <f>Súmula!A41</f>
        <v>R10</v>
      </c>
      <c r="B23" s="76" t="str">
        <f>IF(C23="","",Súmula!L41)</f>
        <v/>
      </c>
      <c r="C23" s="77" t="str">
        <f>IF(Súmula!B41="","",Súmula!B41)</f>
        <v/>
      </c>
      <c r="D23" s="75" t="str">
        <f t="shared" si="0"/>
        <v/>
      </c>
      <c r="E23" s="72" t="str">
        <f t="shared" si="1"/>
        <v/>
      </c>
      <c r="F23" s="75" t="str">
        <f>IF(C23="","",(SUMIF(Súmula!$A:$A,Resumo!$C23,Súmula!BD:BD)+SUMIF(Súmula!$J:$J,Resumo!$C23,Súmula!BO:BO)+SUMIF(Súmula!$S:$S,Resumo!$C23,Súmula!BZ:BZ)+SUMIF(Súmula!$AB:$AB,Resumo!$C23,Súmula!CK:CK)+SUMIF(Súmula!$AK:$AK,Resumo!$C23,Súmula!CV:CV)+SUMIF(Súmula!$AT:$AT,Resumo!$C23,Súmula!DG:DG)))</f>
        <v/>
      </c>
      <c r="G23" s="75" t="str">
        <f>IF(C23="","",(SUMIF(Súmula!$A:$A,Resumo!$C23,Súmula!BE:BE)+SUMIF(Súmula!$J:$J,Resumo!$C23,Súmula!BP:BP)+SUMIF(Súmula!$S:$S,Resumo!$C23,Súmula!CA:CA)+SUMIF(Súmula!$AB:$AB,Resumo!$C23,Súmula!CL:CL)+SUMIF(Súmula!$AK:$AK,Resumo!$C23,Súmula!CW:CW)+SUMIF(Súmula!$AT:$AT,Resumo!$C23,Súmula!DH:DH)))</f>
        <v/>
      </c>
      <c r="H23" s="75" t="str">
        <f>IF(C23="","",(SUMIF(Súmula!$A:$A,Resumo!$C23,Súmula!BF:BF)+SUMIF(Súmula!$J:$J,Resumo!$C23,Súmula!BQ:BQ)+SUMIF(Súmula!$S:$S,Resumo!$C23,Súmula!CB:CB)+SUMIF(Súmula!$AB:$AB,Resumo!$C23,Súmula!CM:CM)+SUMIF(Súmula!$AK:$AK,Resumo!$C23,Súmula!CX:CX)+SUMIF(Súmula!$AT:$AT,Resumo!$C23,Súmula!DI:DI)))</f>
        <v/>
      </c>
      <c r="I23" s="75" t="str">
        <f>IF(C23="","",(SUMIF(Súmula!$A:$A,Resumo!$C23,Súmula!BG:BG)+SUMIF(Súmula!$J:$J,Resumo!$C23,Súmula!BR:BR)+SUMIF(Súmula!$S:$S,Resumo!$C23,Súmula!CC:CC)+SUMIF(Súmula!$AB:$AB,Resumo!$C23,Súmula!CN:CN)+SUMIF(Súmula!$AK:$AK,Resumo!$C23,Súmula!CY:CY)+SUMIF(Súmula!$AT:$AT,Resumo!$C23,Súmula!DJ:DJ)))</f>
        <v/>
      </c>
      <c r="J23" s="75" t="str">
        <f>IF(C23="","",(SUMIF(Súmula!$A:$A,Resumo!$C23,Súmula!BH:BH)+SUMIF(Súmula!$J:$J,Resumo!$C23,Súmula!BS:BS)+SUMIF(Súmula!$S:$S,Resumo!$C23,Súmula!CD:CD)+SUMIF(Súmula!$AB:$AB,Resumo!$C23,Súmula!CO:CO)+SUMIF(Súmula!$AK:$AK,Resumo!$C23,Súmula!CZ:CZ)+SUMIF(Súmula!$AT:$AT,Resumo!$C23,Súmula!DK:DK)))</f>
        <v/>
      </c>
      <c r="K23" s="75" t="str">
        <f t="shared" si="2"/>
        <v/>
      </c>
      <c r="L23" s="75"/>
      <c r="M23" s="1"/>
      <c r="N23" s="75" t="str">
        <f t="shared" si="3"/>
        <v/>
      </c>
    </row>
    <row r="24" spans="1:14" ht="18.75" customHeight="1" outlineLevel="1">
      <c r="A24" s="75" t="str">
        <f>Súmula!A42</f>
        <v>R11</v>
      </c>
      <c r="B24" s="76" t="str">
        <f>IF(C24="","",Súmula!L42)</f>
        <v/>
      </c>
      <c r="C24" s="77" t="str">
        <f>IF(Súmula!B42="","",Súmula!B42)</f>
        <v/>
      </c>
      <c r="D24" s="75" t="str">
        <f t="shared" si="0"/>
        <v/>
      </c>
      <c r="E24" s="72" t="str">
        <f t="shared" si="1"/>
        <v/>
      </c>
      <c r="F24" s="75" t="str">
        <f>IF(C24="","",(SUMIF(Súmula!$A:$A,Resumo!$C24,Súmula!BD:BD)+SUMIF(Súmula!$J:$J,Resumo!$C24,Súmula!BO:BO)+SUMIF(Súmula!$S:$S,Resumo!$C24,Súmula!BZ:BZ)+SUMIF(Súmula!$AB:$AB,Resumo!$C24,Súmula!CK:CK)+SUMIF(Súmula!$AK:$AK,Resumo!$C24,Súmula!CV:CV)+SUMIF(Súmula!$AT:$AT,Resumo!$C24,Súmula!DG:DG)))</f>
        <v/>
      </c>
      <c r="G24" s="75" t="str">
        <f>IF(C24="","",(SUMIF(Súmula!$A:$A,Resumo!$C24,Súmula!BE:BE)+SUMIF(Súmula!$J:$J,Resumo!$C24,Súmula!BP:BP)+SUMIF(Súmula!$S:$S,Resumo!$C24,Súmula!CA:CA)+SUMIF(Súmula!$AB:$AB,Resumo!$C24,Súmula!CL:CL)+SUMIF(Súmula!$AK:$AK,Resumo!$C24,Súmula!CW:CW)+SUMIF(Súmula!$AT:$AT,Resumo!$C24,Súmula!DH:DH)))</f>
        <v/>
      </c>
      <c r="H24" s="75" t="str">
        <f>IF(C24="","",(SUMIF(Súmula!$A:$A,Resumo!$C24,Súmula!BF:BF)+SUMIF(Súmula!$J:$J,Resumo!$C24,Súmula!BQ:BQ)+SUMIF(Súmula!$S:$S,Resumo!$C24,Súmula!CB:CB)+SUMIF(Súmula!$AB:$AB,Resumo!$C24,Súmula!CM:CM)+SUMIF(Súmula!$AK:$AK,Resumo!$C24,Súmula!CX:CX)+SUMIF(Súmula!$AT:$AT,Resumo!$C24,Súmula!DI:DI)))</f>
        <v/>
      </c>
      <c r="I24" s="75" t="str">
        <f>IF(C24="","",(SUMIF(Súmula!$A:$A,Resumo!$C24,Súmula!BG:BG)+SUMIF(Súmula!$J:$J,Resumo!$C24,Súmula!BR:BR)+SUMIF(Súmula!$S:$S,Resumo!$C24,Súmula!CC:CC)+SUMIF(Súmula!$AB:$AB,Resumo!$C24,Súmula!CN:CN)+SUMIF(Súmula!$AK:$AK,Resumo!$C24,Súmula!CY:CY)+SUMIF(Súmula!$AT:$AT,Resumo!$C24,Súmula!DJ:DJ)))</f>
        <v/>
      </c>
      <c r="J24" s="75" t="str">
        <f>IF(C24="","",(SUMIF(Súmula!$A:$A,Resumo!$C24,Súmula!BH:BH)+SUMIF(Súmula!$J:$J,Resumo!$C24,Súmula!BS:BS)+SUMIF(Súmula!$S:$S,Resumo!$C24,Súmula!CD:CD)+SUMIF(Súmula!$AB:$AB,Resumo!$C24,Súmula!CO:CO)+SUMIF(Súmula!$AK:$AK,Resumo!$C24,Súmula!CZ:CZ)+SUMIF(Súmula!$AT:$AT,Resumo!$C24,Súmula!DK:DK)))</f>
        <v/>
      </c>
      <c r="K24" s="75" t="str">
        <f t="shared" si="2"/>
        <v/>
      </c>
      <c r="L24" s="75"/>
      <c r="M24" s="1"/>
      <c r="N24" s="75" t="str">
        <f t="shared" si="3"/>
        <v/>
      </c>
    </row>
    <row r="25" spans="1:14" ht="18.75" customHeight="1" outlineLevel="1">
      <c r="A25" s="75" t="str">
        <f>Súmula!A43</f>
        <v>R12</v>
      </c>
      <c r="B25" s="76" t="str">
        <f>IF(C25="","",Súmula!L43)</f>
        <v/>
      </c>
      <c r="C25" s="77" t="str">
        <f>IF(Súmula!B43="","",Súmula!B43)</f>
        <v/>
      </c>
      <c r="D25" s="75" t="str">
        <f t="shared" si="0"/>
        <v/>
      </c>
      <c r="E25" s="72" t="str">
        <f t="shared" si="1"/>
        <v/>
      </c>
      <c r="F25" s="75" t="str">
        <f>IF(C25="","",(SUMIF(Súmula!$A:$A,Resumo!$C25,Súmula!BD:BD)+SUMIF(Súmula!$J:$J,Resumo!$C25,Súmula!BO:BO)+SUMIF(Súmula!$S:$S,Resumo!$C25,Súmula!BZ:BZ)+SUMIF(Súmula!$AB:$AB,Resumo!$C25,Súmula!CK:CK)+SUMIF(Súmula!$AK:$AK,Resumo!$C25,Súmula!CV:CV)+SUMIF(Súmula!$AT:$AT,Resumo!$C25,Súmula!DG:DG)))</f>
        <v/>
      </c>
      <c r="G25" s="75" t="str">
        <f>IF(C25="","",(SUMIF(Súmula!$A:$A,Resumo!$C25,Súmula!BE:BE)+SUMIF(Súmula!$J:$J,Resumo!$C25,Súmula!BP:BP)+SUMIF(Súmula!$S:$S,Resumo!$C25,Súmula!CA:CA)+SUMIF(Súmula!$AB:$AB,Resumo!$C25,Súmula!CL:CL)+SUMIF(Súmula!$AK:$AK,Resumo!$C25,Súmula!CW:CW)+SUMIF(Súmula!$AT:$AT,Resumo!$C25,Súmula!DH:DH)))</f>
        <v/>
      </c>
      <c r="H25" s="75" t="str">
        <f>IF(C25="","",(SUMIF(Súmula!$A:$A,Resumo!$C25,Súmula!BF:BF)+SUMIF(Súmula!$J:$J,Resumo!$C25,Súmula!BQ:BQ)+SUMIF(Súmula!$S:$S,Resumo!$C25,Súmula!CB:CB)+SUMIF(Súmula!$AB:$AB,Resumo!$C25,Súmula!CM:CM)+SUMIF(Súmula!$AK:$AK,Resumo!$C25,Súmula!CX:CX)+SUMIF(Súmula!$AT:$AT,Resumo!$C25,Súmula!DI:DI)))</f>
        <v/>
      </c>
      <c r="I25" s="75" t="str">
        <f>IF(C25="","",(SUMIF(Súmula!$A:$A,Resumo!$C25,Súmula!BG:BG)+SUMIF(Súmula!$J:$J,Resumo!$C25,Súmula!BR:BR)+SUMIF(Súmula!$S:$S,Resumo!$C25,Súmula!CC:CC)+SUMIF(Súmula!$AB:$AB,Resumo!$C25,Súmula!CN:CN)+SUMIF(Súmula!$AK:$AK,Resumo!$C25,Súmula!CY:CY)+SUMIF(Súmula!$AT:$AT,Resumo!$C25,Súmula!DJ:DJ)))</f>
        <v/>
      </c>
      <c r="J25" s="75" t="str">
        <f>IF(C25="","",(SUMIF(Súmula!$A:$A,Resumo!$C25,Súmula!BH:BH)+SUMIF(Súmula!$J:$J,Resumo!$C25,Súmula!BS:BS)+SUMIF(Súmula!$S:$S,Resumo!$C25,Súmula!CD:CD)+SUMIF(Súmula!$AB:$AB,Resumo!$C25,Súmula!CO:CO)+SUMIF(Súmula!$AK:$AK,Resumo!$C25,Súmula!CZ:CZ)+SUMIF(Súmula!$AT:$AT,Resumo!$C25,Súmula!DK:DK)))</f>
        <v/>
      </c>
      <c r="K25" s="75" t="str">
        <f t="shared" si="2"/>
        <v/>
      </c>
      <c r="L25" s="75"/>
      <c r="M25" s="1"/>
      <c r="N25" s="75" t="str">
        <f t="shared" si="3"/>
        <v/>
      </c>
    </row>
    <row r="26" spans="1:14" ht="18.75" customHeight="1" outlineLevel="1">
      <c r="A26" s="75" t="str">
        <f>Súmula!A44</f>
        <v>R13</v>
      </c>
      <c r="B26" s="76" t="str">
        <f>IF(C26="","",Súmula!L44)</f>
        <v/>
      </c>
      <c r="C26" s="77" t="str">
        <f>IF(Súmula!B44="","",Súmula!B44)</f>
        <v/>
      </c>
      <c r="D26" s="75" t="str">
        <f t="shared" si="0"/>
        <v/>
      </c>
      <c r="E26" s="72" t="str">
        <f t="shared" si="1"/>
        <v/>
      </c>
      <c r="F26" s="75" t="str">
        <f>IF(C26="","",(SUMIF(Súmula!$A:$A,Resumo!$C26,Súmula!BD:BD)+SUMIF(Súmula!$J:$J,Resumo!$C26,Súmula!BO:BO)+SUMIF(Súmula!$S:$S,Resumo!$C26,Súmula!BZ:BZ)+SUMIF(Súmula!$AB:$AB,Resumo!$C26,Súmula!CK:CK)+SUMIF(Súmula!$AK:$AK,Resumo!$C26,Súmula!CV:CV)+SUMIF(Súmula!$AT:$AT,Resumo!$C26,Súmula!DG:DG)))</f>
        <v/>
      </c>
      <c r="G26" s="75" t="str">
        <f>IF(C26="","",(SUMIF(Súmula!$A:$A,Resumo!$C26,Súmula!BE:BE)+SUMIF(Súmula!$J:$J,Resumo!$C26,Súmula!BP:BP)+SUMIF(Súmula!$S:$S,Resumo!$C26,Súmula!CA:CA)+SUMIF(Súmula!$AB:$AB,Resumo!$C26,Súmula!CL:CL)+SUMIF(Súmula!$AK:$AK,Resumo!$C26,Súmula!CW:CW)+SUMIF(Súmula!$AT:$AT,Resumo!$C26,Súmula!DH:DH)))</f>
        <v/>
      </c>
      <c r="H26" s="75" t="str">
        <f>IF(C26="","",(SUMIF(Súmula!$A:$A,Resumo!$C26,Súmula!BF:BF)+SUMIF(Súmula!$J:$J,Resumo!$C26,Súmula!BQ:BQ)+SUMIF(Súmula!$S:$S,Resumo!$C26,Súmula!CB:CB)+SUMIF(Súmula!$AB:$AB,Resumo!$C26,Súmula!CM:CM)+SUMIF(Súmula!$AK:$AK,Resumo!$C26,Súmula!CX:CX)+SUMIF(Súmula!$AT:$AT,Resumo!$C26,Súmula!DI:DI)))</f>
        <v/>
      </c>
      <c r="I26" s="75" t="str">
        <f>IF(C26="","",(SUMIF(Súmula!$A:$A,Resumo!$C26,Súmula!BG:BG)+SUMIF(Súmula!$J:$J,Resumo!$C26,Súmula!BR:BR)+SUMIF(Súmula!$S:$S,Resumo!$C26,Súmula!CC:CC)+SUMIF(Súmula!$AB:$AB,Resumo!$C26,Súmula!CN:CN)+SUMIF(Súmula!$AK:$AK,Resumo!$C26,Súmula!CY:CY)+SUMIF(Súmula!$AT:$AT,Resumo!$C26,Súmula!DJ:DJ)))</f>
        <v/>
      </c>
      <c r="J26" s="75" t="str">
        <f>IF(C26="","",(SUMIF(Súmula!$A:$A,Resumo!$C26,Súmula!BH:BH)+SUMIF(Súmula!$J:$J,Resumo!$C26,Súmula!BS:BS)+SUMIF(Súmula!$S:$S,Resumo!$C26,Súmula!CD:CD)+SUMIF(Súmula!$AB:$AB,Resumo!$C26,Súmula!CO:CO)+SUMIF(Súmula!$AK:$AK,Resumo!$C26,Súmula!CZ:CZ)+SUMIF(Súmula!$AT:$AT,Resumo!$C26,Súmula!DK:DK)))</f>
        <v/>
      </c>
      <c r="K26" s="75" t="str">
        <f t="shared" si="2"/>
        <v/>
      </c>
      <c r="L26" s="75"/>
      <c r="M26" s="1"/>
      <c r="N26" s="75" t="str">
        <f t="shared" si="3"/>
        <v/>
      </c>
    </row>
    <row r="27" spans="1:14" ht="18.75" customHeight="1" outlineLevel="1">
      <c r="A27" s="75" t="str">
        <f>Súmula!A45</f>
        <v>R14</v>
      </c>
      <c r="B27" s="76" t="str">
        <f>IF(C27="","",Súmula!L45)</f>
        <v/>
      </c>
      <c r="C27" s="77" t="str">
        <f>IF(Súmula!B45="","",Súmula!B45)</f>
        <v/>
      </c>
      <c r="D27" s="75" t="str">
        <f t="shared" si="0"/>
        <v/>
      </c>
      <c r="E27" s="72" t="str">
        <f t="shared" si="1"/>
        <v/>
      </c>
      <c r="F27" s="75" t="str">
        <f>IF(C27="","",(SUMIF(Súmula!$A:$A,Resumo!$C27,Súmula!BD:BD)+SUMIF(Súmula!$J:$J,Resumo!$C27,Súmula!BO:BO)+SUMIF(Súmula!$S:$S,Resumo!$C27,Súmula!BZ:BZ)+SUMIF(Súmula!$AB:$AB,Resumo!$C27,Súmula!CK:CK)+SUMIF(Súmula!$AK:$AK,Resumo!$C27,Súmula!CV:CV)+SUMIF(Súmula!$AT:$AT,Resumo!$C27,Súmula!DG:DG)))</f>
        <v/>
      </c>
      <c r="G27" s="75" t="str">
        <f>IF(C27="","",(SUMIF(Súmula!$A:$A,Resumo!$C27,Súmula!BE:BE)+SUMIF(Súmula!$J:$J,Resumo!$C27,Súmula!BP:BP)+SUMIF(Súmula!$S:$S,Resumo!$C27,Súmula!CA:CA)+SUMIF(Súmula!$AB:$AB,Resumo!$C27,Súmula!CL:CL)+SUMIF(Súmula!$AK:$AK,Resumo!$C27,Súmula!CW:CW)+SUMIF(Súmula!$AT:$AT,Resumo!$C27,Súmula!DH:DH)))</f>
        <v/>
      </c>
      <c r="H27" s="75" t="str">
        <f>IF(C27="","",(SUMIF(Súmula!$A:$A,Resumo!$C27,Súmula!BF:BF)+SUMIF(Súmula!$J:$J,Resumo!$C27,Súmula!BQ:BQ)+SUMIF(Súmula!$S:$S,Resumo!$C27,Súmula!CB:CB)+SUMIF(Súmula!$AB:$AB,Resumo!$C27,Súmula!CM:CM)+SUMIF(Súmula!$AK:$AK,Resumo!$C27,Súmula!CX:CX)+SUMIF(Súmula!$AT:$AT,Resumo!$C27,Súmula!DI:DI)))</f>
        <v/>
      </c>
      <c r="I27" s="75" t="str">
        <f>IF(C27="","",(SUMIF(Súmula!$A:$A,Resumo!$C27,Súmula!BG:BG)+SUMIF(Súmula!$J:$J,Resumo!$C27,Súmula!BR:BR)+SUMIF(Súmula!$S:$S,Resumo!$C27,Súmula!CC:CC)+SUMIF(Súmula!$AB:$AB,Resumo!$C27,Súmula!CN:CN)+SUMIF(Súmula!$AK:$AK,Resumo!$C27,Súmula!CY:CY)+SUMIF(Súmula!$AT:$AT,Resumo!$C27,Súmula!DJ:DJ)))</f>
        <v/>
      </c>
      <c r="J27" s="75" t="str">
        <f>IF(C27="","",(SUMIF(Súmula!$A:$A,Resumo!$C27,Súmula!BH:BH)+SUMIF(Súmula!$J:$J,Resumo!$C27,Súmula!BS:BS)+SUMIF(Súmula!$S:$S,Resumo!$C27,Súmula!CD:CD)+SUMIF(Súmula!$AB:$AB,Resumo!$C27,Súmula!CO:CO)+SUMIF(Súmula!$AK:$AK,Resumo!$C27,Súmula!CZ:CZ)+SUMIF(Súmula!$AT:$AT,Resumo!$C27,Súmula!DK:DK)))</f>
        <v/>
      </c>
      <c r="K27" s="75" t="str">
        <f t="shared" si="2"/>
        <v/>
      </c>
      <c r="L27" s="75"/>
      <c r="M27" s="1"/>
      <c r="N27" s="75" t="str">
        <f t="shared" si="3"/>
        <v/>
      </c>
    </row>
    <row r="28" spans="1:14" ht="18.75" customHeight="1" outlineLevel="1">
      <c r="A28" s="75" t="str">
        <f>Súmula!A46</f>
        <v>R15</v>
      </c>
      <c r="B28" s="76" t="str">
        <f>IF(C28="","",Súmula!L46)</f>
        <v/>
      </c>
      <c r="C28" s="77" t="str">
        <f>IF(Súmula!B46="","",Súmula!B46)</f>
        <v/>
      </c>
      <c r="D28" s="75" t="str">
        <f t="shared" si="0"/>
        <v/>
      </c>
      <c r="E28" s="72" t="str">
        <f t="shared" si="1"/>
        <v/>
      </c>
      <c r="F28" s="75" t="str">
        <f>IF(C28="","",(SUMIF(Súmula!$A:$A,Resumo!$C28,Súmula!BD:BD)+SUMIF(Súmula!$J:$J,Resumo!$C28,Súmula!BO:BO)+SUMIF(Súmula!$S:$S,Resumo!$C28,Súmula!BZ:BZ)+SUMIF(Súmula!$AB:$AB,Resumo!$C28,Súmula!CK:CK)+SUMIF(Súmula!$AK:$AK,Resumo!$C28,Súmula!CV:CV)+SUMIF(Súmula!$AT:$AT,Resumo!$C28,Súmula!DG:DG)))</f>
        <v/>
      </c>
      <c r="G28" s="75" t="str">
        <f>IF(C28="","",(SUMIF(Súmula!$A:$A,Resumo!$C28,Súmula!BE:BE)+SUMIF(Súmula!$J:$J,Resumo!$C28,Súmula!BP:BP)+SUMIF(Súmula!$S:$S,Resumo!$C28,Súmula!CA:CA)+SUMIF(Súmula!$AB:$AB,Resumo!$C28,Súmula!CL:CL)+SUMIF(Súmula!$AK:$AK,Resumo!$C28,Súmula!CW:CW)+SUMIF(Súmula!$AT:$AT,Resumo!$C28,Súmula!DH:DH)))</f>
        <v/>
      </c>
      <c r="H28" s="75" t="str">
        <f>IF(C28="","",(SUMIF(Súmula!$A:$A,Resumo!$C28,Súmula!BF:BF)+SUMIF(Súmula!$J:$J,Resumo!$C28,Súmula!BQ:BQ)+SUMIF(Súmula!$S:$S,Resumo!$C28,Súmula!CB:CB)+SUMIF(Súmula!$AB:$AB,Resumo!$C28,Súmula!CM:CM)+SUMIF(Súmula!$AK:$AK,Resumo!$C28,Súmula!CX:CX)+SUMIF(Súmula!$AT:$AT,Resumo!$C28,Súmula!DI:DI)))</f>
        <v/>
      </c>
      <c r="I28" s="75" t="str">
        <f>IF(C28="","",(SUMIF(Súmula!$A:$A,Resumo!$C28,Súmula!BG:BG)+SUMIF(Súmula!$J:$J,Resumo!$C28,Súmula!BR:BR)+SUMIF(Súmula!$S:$S,Resumo!$C28,Súmula!CC:CC)+SUMIF(Súmula!$AB:$AB,Resumo!$C28,Súmula!CN:CN)+SUMIF(Súmula!$AK:$AK,Resumo!$C28,Súmula!CY:CY)+SUMIF(Súmula!$AT:$AT,Resumo!$C28,Súmula!DJ:DJ)))</f>
        <v/>
      </c>
      <c r="J28" s="75" t="str">
        <f>IF(C28="","",(SUMIF(Súmula!$A:$A,Resumo!$C28,Súmula!BH:BH)+SUMIF(Súmula!$J:$J,Resumo!$C28,Súmula!BS:BS)+SUMIF(Súmula!$S:$S,Resumo!$C28,Súmula!CD:CD)+SUMIF(Súmula!$AB:$AB,Resumo!$C28,Súmula!CO:CO)+SUMIF(Súmula!$AK:$AK,Resumo!$C28,Súmula!CZ:CZ)+SUMIF(Súmula!$AT:$AT,Resumo!$C28,Súmula!DK:DK)))</f>
        <v/>
      </c>
      <c r="K28" s="75" t="str">
        <f t="shared" si="2"/>
        <v/>
      </c>
      <c r="L28" s="75"/>
      <c r="M28" s="1"/>
      <c r="N28" s="75" t="str">
        <f t="shared" si="3"/>
        <v/>
      </c>
    </row>
    <row r="29" spans="1:14" ht="18.75" customHeight="1">
      <c r="A29" s="78" t="s">
        <v>102</v>
      </c>
      <c r="B29" s="79"/>
      <c r="C29" s="80"/>
      <c r="D29" s="81">
        <f t="shared" ref="D29:K29" si="4">SUM(D8:D28)</f>
        <v>36</v>
      </c>
      <c r="E29" s="82">
        <f t="shared" si="4"/>
        <v>27</v>
      </c>
      <c r="F29" s="81">
        <f t="shared" si="4"/>
        <v>10</v>
      </c>
      <c r="G29" s="81">
        <f t="shared" si="4"/>
        <v>7</v>
      </c>
      <c r="H29" s="81">
        <f t="shared" si="4"/>
        <v>19</v>
      </c>
      <c r="I29" s="81">
        <f t="shared" si="4"/>
        <v>135</v>
      </c>
      <c r="J29" s="81">
        <f t="shared" si="4"/>
        <v>151</v>
      </c>
      <c r="K29" s="81">
        <f t="shared" si="4"/>
        <v>-16</v>
      </c>
      <c r="L29" s="81"/>
      <c r="M29" s="1"/>
      <c r="N29" s="1"/>
    </row>
    <row r="30" spans="1:14" ht="19.5" customHeight="1">
      <c r="A30" s="45"/>
      <c r="B30" s="83"/>
      <c r="C30" s="45"/>
      <c r="D30" s="45"/>
      <c r="E30" s="45"/>
      <c r="F30" s="45"/>
      <c r="G30" s="45"/>
      <c r="H30" s="45"/>
      <c r="I30" s="45"/>
      <c r="J30" s="45"/>
      <c r="K30" s="45"/>
      <c r="L30" s="45"/>
      <c r="M30" s="1"/>
      <c r="N30" s="1"/>
    </row>
    <row r="31" spans="1:14" ht="18" customHeight="1">
      <c r="A31" s="73" t="s">
        <v>89</v>
      </c>
      <c r="B31" s="74" t="s">
        <v>90</v>
      </c>
      <c r="C31" s="73" t="s">
        <v>91</v>
      </c>
      <c r="D31" s="73" t="s">
        <v>92</v>
      </c>
      <c r="E31" s="73" t="s">
        <v>93</v>
      </c>
      <c r="F31" s="73" t="s">
        <v>94</v>
      </c>
      <c r="G31" s="73" t="s">
        <v>95</v>
      </c>
      <c r="H31" s="73" t="s">
        <v>96</v>
      </c>
      <c r="I31" s="73" t="s">
        <v>97</v>
      </c>
      <c r="J31" s="73" t="s">
        <v>98</v>
      </c>
      <c r="K31" s="73" t="s">
        <v>99</v>
      </c>
      <c r="L31" s="73" t="s">
        <v>100</v>
      </c>
      <c r="M31" s="1"/>
      <c r="N31" s="73" t="s">
        <v>101</v>
      </c>
    </row>
    <row r="32" spans="1:14" ht="18.75" customHeight="1">
      <c r="A32" s="75">
        <f>Súmula!O26</f>
        <v>1</v>
      </c>
      <c r="B32" s="76">
        <f>IF(C32="","",Súmula!Z26)</f>
        <v>32</v>
      </c>
      <c r="C32" s="77" t="str">
        <f>IF(Súmula!P26="","",Súmula!P26)</f>
        <v>Celinho</v>
      </c>
      <c r="D32" s="75">
        <f t="shared" ref="D32:D52" si="5">IF(C32="","",SUM(F32:H32))</f>
        <v>6</v>
      </c>
      <c r="E32" s="72">
        <f t="shared" ref="E32:E52" si="6">IF(C32="","",(F32*2)+G32)</f>
        <v>8</v>
      </c>
      <c r="F32" s="75">
        <f>IF(C32="","",(SUMIF(Súmula!$I:$I,Resumo!$C32,Súmula!BI:BI)+SUMIF(Súmula!$R:$R,Resumo!$C32,Súmula!BT:BT)+SUMIF(Súmula!$AA:$AA,Resumo!$C32,Súmula!CE:CE)+SUMIF(Súmula!$AJ:$AJ,Resumo!$C32,Súmula!CP:CP)+SUMIF(Súmula!$AS:$AS,Resumo!$C32,Súmula!DA:DA)+SUMIF(Súmula!$BB:$BB,Resumo!$C32,Súmula!DL:DL)))</f>
        <v>3</v>
      </c>
      <c r="G32" s="75">
        <f>IF(C32="","",(SUMIF(Súmula!$I:$I,Resumo!$C32,Súmula!BJ:BJ)+SUMIF(Súmula!$R:$R,Resumo!$C32,Súmula!BU:BU)+SUMIF(Súmula!$AA:$AA,Resumo!$C32,Súmula!CF:CF)+SUMIF(Súmula!$AJ:$AJ,Resumo!$C32,Súmula!CQ:CQ)+SUMIF(Súmula!$AS:$AS,Resumo!$C32,Súmula!DB:DB)+SUMIF(Súmula!$BB:$BB,Resumo!$C32,Súmula!DM:DM)))</f>
        <v>2</v>
      </c>
      <c r="H32" s="75">
        <f>IF(C32="","",(SUMIF(Súmula!$I:$I,Resumo!$C32,Súmula!BK:BK)+SUMIF(Súmula!$R:$R,Resumo!$C32,Súmula!BV:BV)+SUMIF(Súmula!$AA:$AA,Resumo!$C32,Súmula!CG:CG)+SUMIF(Súmula!$AJ:$AJ,Resumo!$C32,Súmula!CR:CR)+SUMIF(Súmula!$AS:$AS,Resumo!$C32,Súmula!DC:DC)+SUMIF(Súmula!$BB:$BB,Resumo!$C32,Súmula!DN:DN)))</f>
        <v>1</v>
      </c>
      <c r="I32" s="75">
        <f>IF(C32="","",(SUMIF(Súmula!$I:$I,Resumo!$C32,Súmula!BL:BL)+SUMIF(Súmula!$R:$R,Resumo!$C32,Súmula!BW:BW)+SUMIF(Súmula!$AA:$AA,Resumo!$C32,Súmula!CH:CH)+SUMIF(Súmula!$AJ:$AJ,Resumo!$C32,Súmula!CS:CS)+SUMIF(Súmula!$AS:$AS,Resumo!$C32,Súmula!DD:DD)+SUMIF(Súmula!$BB:$BB,Resumo!$C32,Súmula!DO:DO)))</f>
        <v>27</v>
      </c>
      <c r="J32" s="75">
        <f>IF(C32="","",(SUMIF(Súmula!$I:$I,Resumo!$C32,Súmula!BM:BM)+SUMIF(Súmula!$R:$R,Resumo!$C32,Súmula!BX:BX)+SUMIF(Súmula!$AA:$AA,Resumo!$C32,Súmula!CI:CI)+SUMIF(Súmula!$AJ:$AJ,Resumo!$C32,Súmula!CT:CT)+SUMIF(Súmula!$AS:$AS,Resumo!$C32,Súmula!DE:DE)+SUMIF(Súmula!$BB:$BB,Resumo!$C32,Súmula!DP:DP)))</f>
        <v>24</v>
      </c>
      <c r="K32" s="75">
        <f t="shared" ref="K32:K52" si="7">IF(C32="","",I32-J32)</f>
        <v>3</v>
      </c>
      <c r="L32" s="75"/>
      <c r="M32" s="1"/>
      <c r="N32" s="75" t="str">
        <f t="shared" ref="N32:N52" si="8">IF(N33="",IF(C32="","",PROPER(C32)&amp;" "&amp;E32&amp;"/"&amp;D32*2),IF(C32="","",PROPER(C32)&amp;" "&amp;E32&amp;"/"&amp;D32*2&amp;","))</f>
        <v>Celinho 8/12,</v>
      </c>
    </row>
    <row r="33" spans="1:14" ht="18.75" customHeight="1">
      <c r="A33" s="75">
        <f>Súmula!O27</f>
        <v>2</v>
      </c>
      <c r="B33" s="76">
        <f>IF(C33="","",Súmula!Z27)</f>
        <v>2292</v>
      </c>
      <c r="C33" s="77" t="str">
        <f>IF(Súmula!P27="","",Súmula!P27)</f>
        <v>Vitinho</v>
      </c>
      <c r="D33" s="75">
        <f t="shared" si="5"/>
        <v>6</v>
      </c>
      <c r="E33" s="72">
        <f t="shared" si="6"/>
        <v>7</v>
      </c>
      <c r="F33" s="75">
        <f>IF(C33="","",(SUMIF(Súmula!$I:$I,Resumo!$C33,Súmula!BI:BI)+SUMIF(Súmula!$R:$R,Resumo!$C33,Súmula!BT:BT)+SUMIF(Súmula!$AA:$AA,Resumo!$C33,Súmula!CE:CE)+SUMIF(Súmula!$AJ:$AJ,Resumo!$C33,Súmula!CP:CP)+SUMIF(Súmula!$AS:$AS,Resumo!$C33,Súmula!DA:DA)+SUMIF(Súmula!$BB:$BB,Resumo!$C33,Súmula!DL:DL)))</f>
        <v>2</v>
      </c>
      <c r="G33" s="75">
        <f>IF(C33="","",(SUMIF(Súmula!$I:$I,Resumo!$C33,Súmula!BJ:BJ)+SUMIF(Súmula!$R:$R,Resumo!$C33,Súmula!BU:BU)+SUMIF(Súmula!$AA:$AA,Resumo!$C33,Súmula!CF:CF)+SUMIF(Súmula!$AJ:$AJ,Resumo!$C33,Súmula!CQ:CQ)+SUMIF(Súmula!$AS:$AS,Resumo!$C33,Súmula!DB:DB)+SUMIF(Súmula!$BB:$BB,Resumo!$C33,Súmula!DM:DM)))</f>
        <v>3</v>
      </c>
      <c r="H33" s="75">
        <f>IF(C33="","",(SUMIF(Súmula!$I:$I,Resumo!$C33,Súmula!BK:BK)+SUMIF(Súmula!$R:$R,Resumo!$C33,Súmula!BV:BV)+SUMIF(Súmula!$AA:$AA,Resumo!$C33,Súmula!CG:CG)+SUMIF(Súmula!$AJ:$AJ,Resumo!$C33,Súmula!CR:CR)+SUMIF(Súmula!$AS:$AS,Resumo!$C33,Súmula!DC:DC)+SUMIF(Súmula!$BB:$BB,Resumo!$C33,Súmula!DN:DN)))</f>
        <v>1</v>
      </c>
      <c r="I33" s="75">
        <f>IF(C33="","",(SUMIF(Súmula!$I:$I,Resumo!$C33,Súmula!BL:BL)+SUMIF(Súmula!$R:$R,Resumo!$C33,Súmula!BW:BW)+SUMIF(Súmula!$AA:$AA,Resumo!$C33,Súmula!CH:CH)+SUMIF(Súmula!$AJ:$AJ,Resumo!$C33,Súmula!CS:CS)+SUMIF(Súmula!$AS:$AS,Resumo!$C33,Súmula!DD:DD)+SUMIF(Súmula!$BB:$BB,Resumo!$C33,Súmula!DO:DO)))</f>
        <v>23</v>
      </c>
      <c r="J33" s="75">
        <f>IF(C33="","",(SUMIF(Súmula!$I:$I,Resumo!$C33,Súmula!BM:BM)+SUMIF(Súmula!$R:$R,Resumo!$C33,Súmula!BX:BX)+SUMIF(Súmula!$AA:$AA,Resumo!$C33,Súmula!CI:CI)+SUMIF(Súmula!$AJ:$AJ,Resumo!$C33,Súmula!CT:CT)+SUMIF(Súmula!$AS:$AS,Resumo!$C33,Súmula!DE:DE)+SUMIF(Súmula!$BB:$BB,Resumo!$C33,Súmula!DP:DP)))</f>
        <v>21</v>
      </c>
      <c r="K33" s="75">
        <f t="shared" si="7"/>
        <v>2</v>
      </c>
      <c r="L33" s="75"/>
      <c r="M33" s="1"/>
      <c r="N33" s="75" t="str">
        <f t="shared" si="8"/>
        <v>Vitinho 7/12,</v>
      </c>
    </row>
    <row r="34" spans="1:14" ht="18.75" customHeight="1">
      <c r="A34" s="75">
        <f>Súmula!O28</f>
        <v>3</v>
      </c>
      <c r="B34" s="76">
        <f>IF(C34="","",Súmula!Z28)</f>
        <v>1087</v>
      </c>
      <c r="C34" s="77" t="str">
        <f>IF(Súmula!P28="","",Súmula!P28)</f>
        <v>Rony</v>
      </c>
      <c r="D34" s="75">
        <f t="shared" si="5"/>
        <v>6</v>
      </c>
      <c r="E34" s="72">
        <f t="shared" si="6"/>
        <v>8</v>
      </c>
      <c r="F34" s="75">
        <f>IF(C34="","",(SUMIF(Súmula!$I:$I,Resumo!$C34,Súmula!BI:BI)+SUMIF(Súmula!$R:$R,Resumo!$C34,Súmula!BT:BT)+SUMIF(Súmula!$AA:$AA,Resumo!$C34,Súmula!CE:CE)+SUMIF(Súmula!$AJ:$AJ,Resumo!$C34,Súmula!CP:CP)+SUMIF(Súmula!$AS:$AS,Resumo!$C34,Súmula!DA:DA)+SUMIF(Súmula!$BB:$BB,Resumo!$C34,Súmula!DL:DL)))</f>
        <v>4</v>
      </c>
      <c r="G34" s="75">
        <f>IF(C34="","",(SUMIF(Súmula!$I:$I,Resumo!$C34,Súmula!BJ:BJ)+SUMIF(Súmula!$R:$R,Resumo!$C34,Súmula!BU:BU)+SUMIF(Súmula!$AA:$AA,Resumo!$C34,Súmula!CF:CF)+SUMIF(Súmula!$AJ:$AJ,Resumo!$C34,Súmula!CQ:CQ)+SUMIF(Súmula!$AS:$AS,Resumo!$C34,Súmula!DB:DB)+SUMIF(Súmula!$BB:$BB,Resumo!$C34,Súmula!DM:DM)))</f>
        <v>0</v>
      </c>
      <c r="H34" s="75">
        <f>IF(C34="","",(SUMIF(Súmula!$I:$I,Resumo!$C34,Súmula!BK:BK)+SUMIF(Súmula!$R:$R,Resumo!$C34,Súmula!BV:BV)+SUMIF(Súmula!$AA:$AA,Resumo!$C34,Súmula!CG:CG)+SUMIF(Súmula!$AJ:$AJ,Resumo!$C34,Súmula!CR:CR)+SUMIF(Súmula!$AS:$AS,Resumo!$C34,Súmula!DC:DC)+SUMIF(Súmula!$BB:$BB,Resumo!$C34,Súmula!DN:DN)))</f>
        <v>2</v>
      </c>
      <c r="I34" s="75">
        <f>IF(C34="","",(SUMIF(Súmula!$I:$I,Resumo!$C34,Súmula!BL:BL)+SUMIF(Súmula!$R:$R,Resumo!$C34,Súmula!BW:BW)+SUMIF(Súmula!$AA:$AA,Resumo!$C34,Súmula!CH:CH)+SUMIF(Súmula!$AJ:$AJ,Resumo!$C34,Súmula!CS:CS)+SUMIF(Súmula!$AS:$AS,Resumo!$C34,Súmula!DD:DD)+SUMIF(Súmula!$BB:$BB,Resumo!$C34,Súmula!DO:DO)))</f>
        <v>20</v>
      </c>
      <c r="J34" s="75">
        <f>IF(C34="","",(SUMIF(Súmula!$I:$I,Resumo!$C34,Súmula!BM:BM)+SUMIF(Súmula!$R:$R,Resumo!$C34,Súmula!BX:BX)+SUMIF(Súmula!$AA:$AA,Resumo!$C34,Súmula!CI:CI)+SUMIF(Súmula!$AJ:$AJ,Resumo!$C34,Súmula!CT:CT)+SUMIF(Súmula!$AS:$AS,Resumo!$C34,Súmula!DE:DE)+SUMIF(Súmula!$BB:$BB,Resumo!$C34,Súmula!DP:DP)))</f>
        <v>18</v>
      </c>
      <c r="K34" s="75">
        <f t="shared" si="7"/>
        <v>2</v>
      </c>
      <c r="L34" s="75"/>
      <c r="M34" s="1"/>
      <c r="N34" s="75" t="str">
        <f t="shared" si="8"/>
        <v>Rony 8/12,</v>
      </c>
    </row>
    <row r="35" spans="1:14" ht="18.75" customHeight="1">
      <c r="A35" s="75">
        <f>Súmula!O29</f>
        <v>4</v>
      </c>
      <c r="B35" s="76">
        <f>IF(C35="","",Súmula!Z29)</f>
        <v>1068</v>
      </c>
      <c r="C35" s="77" t="str">
        <f>IF(Súmula!P29="","",Súmula!P29)</f>
        <v>Leo Rodrigues</v>
      </c>
      <c r="D35" s="75">
        <f t="shared" si="5"/>
        <v>6</v>
      </c>
      <c r="E35" s="72">
        <f t="shared" si="6"/>
        <v>9</v>
      </c>
      <c r="F35" s="75">
        <f>IF(C35="","",(SUMIF(Súmula!$I:$I,Resumo!$C35,Súmula!BI:BI)+SUMIF(Súmula!$R:$R,Resumo!$C35,Súmula!BT:BT)+SUMIF(Súmula!$AA:$AA,Resumo!$C35,Súmula!CE:CE)+SUMIF(Súmula!$AJ:$AJ,Resumo!$C35,Súmula!CP:CP)+SUMIF(Súmula!$AS:$AS,Resumo!$C35,Súmula!DA:DA)+SUMIF(Súmula!$BB:$BB,Resumo!$C35,Súmula!DL:DL)))</f>
        <v>4</v>
      </c>
      <c r="G35" s="75">
        <f>IF(C35="","",(SUMIF(Súmula!$I:$I,Resumo!$C35,Súmula!BJ:BJ)+SUMIF(Súmula!$R:$R,Resumo!$C35,Súmula!BU:BU)+SUMIF(Súmula!$AA:$AA,Resumo!$C35,Súmula!CF:CF)+SUMIF(Súmula!$AJ:$AJ,Resumo!$C35,Súmula!CQ:CQ)+SUMIF(Súmula!$AS:$AS,Resumo!$C35,Súmula!DB:DB)+SUMIF(Súmula!$BB:$BB,Resumo!$C35,Súmula!DM:DM)))</f>
        <v>1</v>
      </c>
      <c r="H35" s="75">
        <f>IF(C35="","",(SUMIF(Súmula!$I:$I,Resumo!$C35,Súmula!BK:BK)+SUMIF(Súmula!$R:$R,Resumo!$C35,Súmula!BV:BV)+SUMIF(Súmula!$AA:$AA,Resumo!$C35,Súmula!CG:CG)+SUMIF(Súmula!$AJ:$AJ,Resumo!$C35,Súmula!CR:CR)+SUMIF(Súmula!$AS:$AS,Resumo!$C35,Súmula!DC:DC)+SUMIF(Súmula!$BB:$BB,Resumo!$C35,Súmula!DN:DN)))</f>
        <v>1</v>
      </c>
      <c r="I35" s="75">
        <f>IF(C35="","",(SUMIF(Súmula!$I:$I,Resumo!$C35,Súmula!BL:BL)+SUMIF(Súmula!$R:$R,Resumo!$C35,Súmula!BW:BW)+SUMIF(Súmula!$AA:$AA,Resumo!$C35,Súmula!CH:CH)+SUMIF(Súmula!$AJ:$AJ,Resumo!$C35,Súmula!CS:CS)+SUMIF(Súmula!$AS:$AS,Resumo!$C35,Súmula!DD:DD)+SUMIF(Súmula!$BB:$BB,Resumo!$C35,Súmula!DO:DO)))</f>
        <v>30</v>
      </c>
      <c r="J35" s="75">
        <f>IF(C35="","",(SUMIF(Súmula!$I:$I,Resumo!$C35,Súmula!BM:BM)+SUMIF(Súmula!$R:$R,Resumo!$C35,Súmula!BX:BX)+SUMIF(Súmula!$AA:$AA,Resumo!$C35,Súmula!CI:CI)+SUMIF(Súmula!$AJ:$AJ,Resumo!$C35,Súmula!CT:CT)+SUMIF(Súmula!$AS:$AS,Resumo!$C35,Súmula!DE:DE)+SUMIF(Súmula!$BB:$BB,Resumo!$C35,Súmula!DP:DP)))</f>
        <v>26</v>
      </c>
      <c r="K35" s="75">
        <f t="shared" si="7"/>
        <v>4</v>
      </c>
      <c r="L35" s="75"/>
      <c r="M35" s="1"/>
      <c r="N35" s="75" t="str">
        <f t="shared" si="8"/>
        <v>Leo Rodrigues 9/12,</v>
      </c>
    </row>
    <row r="36" spans="1:14" ht="18.75" customHeight="1">
      <c r="A36" s="75">
        <f>Súmula!O30</f>
        <v>5</v>
      </c>
      <c r="B36" s="76">
        <f>IF(C36="","",Súmula!Z30)</f>
        <v>2245</v>
      </c>
      <c r="C36" s="77" t="str">
        <f>IF(Súmula!P30="","",Súmula!P30)</f>
        <v>Bruno Vasko</v>
      </c>
      <c r="D36" s="75">
        <f t="shared" si="5"/>
        <v>5</v>
      </c>
      <c r="E36" s="72">
        <f t="shared" si="6"/>
        <v>6</v>
      </c>
      <c r="F36" s="75">
        <f>IF(C36="","",(SUMIF(Súmula!$I:$I,Resumo!$C36,Súmula!BI:BI)+SUMIF(Súmula!$R:$R,Resumo!$C36,Súmula!BT:BT)+SUMIF(Súmula!$AA:$AA,Resumo!$C36,Súmula!CE:CE)+SUMIF(Súmula!$AJ:$AJ,Resumo!$C36,Súmula!CP:CP)+SUMIF(Súmula!$AS:$AS,Resumo!$C36,Súmula!DA:DA)+SUMIF(Súmula!$BB:$BB,Resumo!$C36,Súmula!DL:DL)))</f>
        <v>3</v>
      </c>
      <c r="G36" s="75">
        <f>IF(C36="","",(SUMIF(Súmula!$I:$I,Resumo!$C36,Súmula!BJ:BJ)+SUMIF(Súmula!$R:$R,Resumo!$C36,Súmula!BU:BU)+SUMIF(Súmula!$AA:$AA,Resumo!$C36,Súmula!CF:CF)+SUMIF(Súmula!$AJ:$AJ,Resumo!$C36,Súmula!CQ:CQ)+SUMIF(Súmula!$AS:$AS,Resumo!$C36,Súmula!DB:DB)+SUMIF(Súmula!$BB:$BB,Resumo!$C36,Súmula!DM:DM)))</f>
        <v>0</v>
      </c>
      <c r="H36" s="75">
        <f>IF(C36="","",(SUMIF(Súmula!$I:$I,Resumo!$C36,Súmula!BK:BK)+SUMIF(Súmula!$R:$R,Resumo!$C36,Súmula!BV:BV)+SUMIF(Súmula!$AA:$AA,Resumo!$C36,Súmula!CG:CG)+SUMIF(Súmula!$AJ:$AJ,Resumo!$C36,Súmula!CR:CR)+SUMIF(Súmula!$AS:$AS,Resumo!$C36,Súmula!DC:DC)+SUMIF(Súmula!$BB:$BB,Resumo!$C36,Súmula!DN:DN)))</f>
        <v>2</v>
      </c>
      <c r="I36" s="75">
        <f>IF(C36="","",(SUMIF(Súmula!$I:$I,Resumo!$C36,Súmula!BL:BL)+SUMIF(Súmula!$R:$R,Resumo!$C36,Súmula!BW:BW)+SUMIF(Súmula!$AA:$AA,Resumo!$C36,Súmula!CH:CH)+SUMIF(Súmula!$AJ:$AJ,Resumo!$C36,Súmula!CS:CS)+SUMIF(Súmula!$AS:$AS,Resumo!$C36,Súmula!DD:DD)+SUMIF(Súmula!$BB:$BB,Resumo!$C36,Súmula!DO:DO)))</f>
        <v>23</v>
      </c>
      <c r="J36" s="75">
        <f>IF(C36="","",(SUMIF(Súmula!$I:$I,Resumo!$C36,Súmula!BM:BM)+SUMIF(Súmula!$R:$R,Resumo!$C36,Súmula!BX:BX)+SUMIF(Súmula!$AA:$AA,Resumo!$C36,Súmula!CI:CI)+SUMIF(Súmula!$AJ:$AJ,Resumo!$C36,Súmula!CT:CT)+SUMIF(Súmula!$AS:$AS,Resumo!$C36,Súmula!DE:DE)+SUMIF(Súmula!$BB:$BB,Resumo!$C36,Súmula!DP:DP)))</f>
        <v>22</v>
      </c>
      <c r="K36" s="75">
        <f t="shared" si="7"/>
        <v>1</v>
      </c>
      <c r="L36" s="75"/>
      <c r="M36" s="1"/>
      <c r="N36" s="75" t="str">
        <f t="shared" si="8"/>
        <v>Bruno Vasko 6/10,</v>
      </c>
    </row>
    <row r="37" spans="1:14" ht="18.75" customHeight="1">
      <c r="A37" s="75">
        <f>Súmula!O31</f>
        <v>6</v>
      </c>
      <c r="B37" s="76">
        <f>IF(C37="","",Súmula!Z31)</f>
        <v>1434</v>
      </c>
      <c r="C37" s="77" t="str">
        <f>IF(Súmula!P31="","",Súmula!P31)</f>
        <v>Diego Banfi</v>
      </c>
      <c r="D37" s="75">
        <f t="shared" si="5"/>
        <v>5</v>
      </c>
      <c r="E37" s="72">
        <f t="shared" si="6"/>
        <v>4</v>
      </c>
      <c r="F37" s="75">
        <f>IF(C37="","",(SUMIF(Súmula!$I:$I,Resumo!$C37,Súmula!BI:BI)+SUMIF(Súmula!$R:$R,Resumo!$C37,Súmula!BT:BT)+SUMIF(Súmula!$AA:$AA,Resumo!$C37,Súmula!CE:CE)+SUMIF(Súmula!$AJ:$AJ,Resumo!$C37,Súmula!CP:CP)+SUMIF(Súmula!$AS:$AS,Resumo!$C37,Súmula!DA:DA)+SUMIF(Súmula!$BB:$BB,Resumo!$C37,Súmula!DL:DL)))</f>
        <v>2</v>
      </c>
      <c r="G37" s="75">
        <f>IF(C37="","",(SUMIF(Súmula!$I:$I,Resumo!$C37,Súmula!BJ:BJ)+SUMIF(Súmula!$R:$R,Resumo!$C37,Súmula!BU:BU)+SUMIF(Súmula!$AA:$AA,Resumo!$C37,Súmula!CF:CF)+SUMIF(Súmula!$AJ:$AJ,Resumo!$C37,Súmula!CQ:CQ)+SUMIF(Súmula!$AS:$AS,Resumo!$C37,Súmula!DB:DB)+SUMIF(Súmula!$BB:$BB,Resumo!$C37,Súmula!DM:DM)))</f>
        <v>0</v>
      </c>
      <c r="H37" s="75">
        <f>IF(C37="","",(SUMIF(Súmula!$I:$I,Resumo!$C37,Súmula!BK:BK)+SUMIF(Súmula!$R:$R,Resumo!$C37,Súmula!BV:BV)+SUMIF(Súmula!$AA:$AA,Resumo!$C37,Súmula!CG:CG)+SUMIF(Súmula!$AJ:$AJ,Resumo!$C37,Súmula!CR:CR)+SUMIF(Súmula!$AS:$AS,Resumo!$C37,Súmula!DC:DC)+SUMIF(Súmula!$BB:$BB,Resumo!$C37,Súmula!DN:DN)))</f>
        <v>3</v>
      </c>
      <c r="I37" s="75">
        <f>IF(C37="","",(SUMIF(Súmula!$I:$I,Resumo!$C37,Súmula!BL:BL)+SUMIF(Súmula!$R:$R,Resumo!$C37,Súmula!BW:BW)+SUMIF(Súmula!$AA:$AA,Resumo!$C37,Súmula!CH:CH)+SUMIF(Súmula!$AJ:$AJ,Resumo!$C37,Súmula!CS:CS)+SUMIF(Súmula!$AS:$AS,Resumo!$C37,Súmula!DD:DD)+SUMIF(Súmula!$BB:$BB,Resumo!$C37,Súmula!DO:DO)))</f>
        <v>17</v>
      </c>
      <c r="J37" s="75">
        <f>IF(C37="","",(SUMIF(Súmula!$I:$I,Resumo!$C37,Súmula!BM:BM)+SUMIF(Súmula!$R:$R,Resumo!$C37,Súmula!BX:BX)+SUMIF(Súmula!$AA:$AA,Resumo!$C37,Súmula!CI:CI)+SUMIF(Súmula!$AJ:$AJ,Resumo!$C37,Súmula!CT:CT)+SUMIF(Súmula!$AS:$AS,Resumo!$C37,Súmula!DE:DE)+SUMIF(Súmula!$BB:$BB,Resumo!$C37,Súmula!DP:DP)))</f>
        <v>17</v>
      </c>
      <c r="K37" s="75">
        <f t="shared" si="7"/>
        <v>0</v>
      </c>
      <c r="L37" s="75"/>
      <c r="M37" s="1"/>
      <c r="N37" s="75" t="str">
        <f t="shared" si="8"/>
        <v>Diego Banfi 4/10,</v>
      </c>
    </row>
    <row r="38" spans="1:14" ht="18.75" customHeight="1">
      <c r="A38" s="75" t="str">
        <f>Súmula!O32</f>
        <v>R1</v>
      </c>
      <c r="B38" s="76">
        <f>IF(C38="","",Súmula!Z32)</f>
        <v>2043</v>
      </c>
      <c r="C38" s="77" t="str">
        <f>IF(Súmula!P32="","",Súmula!P32)</f>
        <v>Montanha</v>
      </c>
      <c r="D38" s="75">
        <f t="shared" si="5"/>
        <v>1</v>
      </c>
      <c r="E38" s="72">
        <f t="shared" si="6"/>
        <v>1</v>
      </c>
      <c r="F38" s="75">
        <f>IF(C38="","",(SUMIF(Súmula!$I:$I,Resumo!$C38,Súmula!BI:BI)+SUMIF(Súmula!$R:$R,Resumo!$C38,Súmula!BT:BT)+SUMIF(Súmula!$AA:$AA,Resumo!$C38,Súmula!CE:CE)+SUMIF(Súmula!$AJ:$AJ,Resumo!$C38,Súmula!CP:CP)+SUMIF(Súmula!$AS:$AS,Resumo!$C38,Súmula!DA:DA)+SUMIF(Súmula!$BB:$BB,Resumo!$C38,Súmula!DL:DL)))</f>
        <v>0</v>
      </c>
      <c r="G38" s="75">
        <f>IF(C38="","",(SUMIF(Súmula!$I:$I,Resumo!$C38,Súmula!BJ:BJ)+SUMIF(Súmula!$R:$R,Resumo!$C38,Súmula!BU:BU)+SUMIF(Súmula!$AA:$AA,Resumo!$C38,Súmula!CF:CF)+SUMIF(Súmula!$AJ:$AJ,Resumo!$C38,Súmula!CQ:CQ)+SUMIF(Súmula!$AS:$AS,Resumo!$C38,Súmula!DB:DB)+SUMIF(Súmula!$BB:$BB,Resumo!$C38,Súmula!DM:DM)))</f>
        <v>1</v>
      </c>
      <c r="H38" s="75">
        <f>IF(C38="","",(SUMIF(Súmula!$I:$I,Resumo!$C38,Súmula!BK:BK)+SUMIF(Súmula!$R:$R,Resumo!$C38,Súmula!BV:BV)+SUMIF(Súmula!$AA:$AA,Resumo!$C38,Súmula!CG:CG)+SUMIF(Súmula!$AJ:$AJ,Resumo!$C38,Súmula!CR:CR)+SUMIF(Súmula!$AS:$AS,Resumo!$C38,Súmula!DC:DC)+SUMIF(Súmula!$BB:$BB,Resumo!$C38,Súmula!DN:DN)))</f>
        <v>0</v>
      </c>
      <c r="I38" s="75">
        <f>IF(C38="","",(SUMIF(Súmula!$I:$I,Resumo!$C38,Súmula!BL:BL)+SUMIF(Súmula!$R:$R,Resumo!$C38,Súmula!BW:BW)+SUMIF(Súmula!$AA:$AA,Resumo!$C38,Súmula!CH:CH)+SUMIF(Súmula!$AJ:$AJ,Resumo!$C38,Súmula!CS:CS)+SUMIF(Súmula!$AS:$AS,Resumo!$C38,Súmula!DD:DD)+SUMIF(Súmula!$BB:$BB,Resumo!$C38,Súmula!DO:DO)))</f>
        <v>4</v>
      </c>
      <c r="J38" s="75">
        <f>IF(C38="","",(SUMIF(Súmula!$I:$I,Resumo!$C38,Súmula!BM:BM)+SUMIF(Súmula!$R:$R,Resumo!$C38,Súmula!BX:BX)+SUMIF(Súmula!$AA:$AA,Resumo!$C38,Súmula!CI:CI)+SUMIF(Súmula!$AJ:$AJ,Resumo!$C38,Súmula!CT:CT)+SUMIF(Súmula!$AS:$AS,Resumo!$C38,Súmula!DE:DE)+SUMIF(Súmula!$BB:$BB,Resumo!$C38,Súmula!DP:DP)))</f>
        <v>4</v>
      </c>
      <c r="K38" s="75">
        <f t="shared" si="7"/>
        <v>0</v>
      </c>
      <c r="L38" s="75"/>
      <c r="M38" s="1"/>
      <c r="N38" s="75" t="str">
        <f t="shared" si="8"/>
        <v>Montanha 1/2,</v>
      </c>
    </row>
    <row r="39" spans="1:14" ht="18.75" customHeight="1">
      <c r="A39" s="75" t="str">
        <f>Súmula!O33</f>
        <v>R2</v>
      </c>
      <c r="B39" s="76">
        <f>IF(C39="","",Súmula!Z33)</f>
        <v>2519</v>
      </c>
      <c r="C39" s="77" t="str">
        <f>IF(Súmula!P33="","",Súmula!P33)</f>
        <v>Armendani</v>
      </c>
      <c r="D39" s="75">
        <f t="shared" si="5"/>
        <v>0</v>
      </c>
      <c r="E39" s="72">
        <f t="shared" si="6"/>
        <v>0</v>
      </c>
      <c r="F39" s="75">
        <f>IF(C39="","",(SUMIF(Súmula!$I:$I,Resumo!$C39,Súmula!BI:BI)+SUMIF(Súmula!$R:$R,Resumo!$C39,Súmula!BT:BT)+SUMIF(Súmula!$AA:$AA,Resumo!$C39,Súmula!CE:CE)+SUMIF(Súmula!$AJ:$AJ,Resumo!$C39,Súmula!CP:CP)+SUMIF(Súmula!$AS:$AS,Resumo!$C39,Súmula!DA:DA)+SUMIF(Súmula!$BB:$BB,Resumo!$C39,Súmula!DL:DL)))</f>
        <v>0</v>
      </c>
      <c r="G39" s="75">
        <f>IF(C39="","",(SUMIF(Súmula!$I:$I,Resumo!$C39,Súmula!BJ:BJ)+SUMIF(Súmula!$R:$R,Resumo!$C39,Súmula!BU:BU)+SUMIF(Súmula!$AA:$AA,Resumo!$C39,Súmula!CF:CF)+SUMIF(Súmula!$AJ:$AJ,Resumo!$C39,Súmula!CQ:CQ)+SUMIF(Súmula!$AS:$AS,Resumo!$C39,Súmula!DB:DB)+SUMIF(Súmula!$BB:$BB,Resumo!$C39,Súmula!DM:DM)))</f>
        <v>0</v>
      </c>
      <c r="H39" s="75">
        <f>IF(C39="","",(SUMIF(Súmula!$I:$I,Resumo!$C39,Súmula!BK:BK)+SUMIF(Súmula!$R:$R,Resumo!$C39,Súmula!BV:BV)+SUMIF(Súmula!$AA:$AA,Resumo!$C39,Súmula!CG:CG)+SUMIF(Súmula!$AJ:$AJ,Resumo!$C39,Súmula!CR:CR)+SUMIF(Súmula!$AS:$AS,Resumo!$C39,Súmula!DC:DC)+SUMIF(Súmula!$BB:$BB,Resumo!$C39,Súmula!DN:DN)))</f>
        <v>0</v>
      </c>
      <c r="I39" s="75">
        <f>IF(C39="","",(SUMIF(Súmula!$I:$I,Resumo!$C39,Súmula!BL:BL)+SUMIF(Súmula!$R:$R,Resumo!$C39,Súmula!BW:BW)+SUMIF(Súmula!$AA:$AA,Resumo!$C39,Súmula!CH:CH)+SUMIF(Súmula!$AJ:$AJ,Resumo!$C39,Súmula!CS:CS)+SUMIF(Súmula!$AS:$AS,Resumo!$C39,Súmula!DD:DD)+SUMIF(Súmula!$BB:$BB,Resumo!$C39,Súmula!DO:DO)))</f>
        <v>0</v>
      </c>
      <c r="J39" s="75">
        <f>IF(C39="","",(SUMIF(Súmula!$I:$I,Resumo!$C39,Súmula!BM:BM)+SUMIF(Súmula!$R:$R,Resumo!$C39,Súmula!BX:BX)+SUMIF(Súmula!$AA:$AA,Resumo!$C39,Súmula!CI:CI)+SUMIF(Súmula!$AJ:$AJ,Resumo!$C39,Súmula!CT:CT)+SUMIF(Súmula!$AS:$AS,Resumo!$C39,Súmula!DE:DE)+SUMIF(Súmula!$BB:$BB,Resumo!$C39,Súmula!DP:DP)))</f>
        <v>0</v>
      </c>
      <c r="K39" s="75">
        <f t="shared" si="7"/>
        <v>0</v>
      </c>
      <c r="L39" s="75"/>
      <c r="M39" s="1"/>
      <c r="N39" s="75" t="str">
        <f t="shared" si="8"/>
        <v>Armendani 0/0,</v>
      </c>
    </row>
    <row r="40" spans="1:14" ht="18.75" customHeight="1">
      <c r="A40" s="75" t="str">
        <f>Súmula!O34</f>
        <v>R3</v>
      </c>
      <c r="B40" s="76">
        <f>IF(C40="","",Súmula!Z34)</f>
        <v>1479</v>
      </c>
      <c r="C40" s="77" t="str">
        <f>IF(Súmula!P34="","",Súmula!P34)</f>
        <v>Dani</v>
      </c>
      <c r="D40" s="75">
        <f t="shared" si="5"/>
        <v>1</v>
      </c>
      <c r="E40" s="72">
        <f t="shared" si="6"/>
        <v>2</v>
      </c>
      <c r="F40" s="75">
        <f>IF(C40="","",(SUMIF(Súmula!$I:$I,Resumo!$C40,Súmula!BI:BI)+SUMIF(Súmula!$R:$R,Resumo!$C40,Súmula!BT:BT)+SUMIF(Súmula!$AA:$AA,Resumo!$C40,Súmula!CE:CE)+SUMIF(Súmula!$AJ:$AJ,Resumo!$C40,Súmula!CP:CP)+SUMIF(Súmula!$AS:$AS,Resumo!$C40,Súmula!DA:DA)+SUMIF(Súmula!$BB:$BB,Resumo!$C40,Súmula!DL:DL)))</f>
        <v>1</v>
      </c>
      <c r="G40" s="75">
        <f>IF(C40="","",(SUMIF(Súmula!$I:$I,Resumo!$C40,Súmula!BJ:BJ)+SUMIF(Súmula!$R:$R,Resumo!$C40,Súmula!BU:BU)+SUMIF(Súmula!$AA:$AA,Resumo!$C40,Súmula!CF:CF)+SUMIF(Súmula!$AJ:$AJ,Resumo!$C40,Súmula!CQ:CQ)+SUMIF(Súmula!$AS:$AS,Resumo!$C40,Súmula!DB:DB)+SUMIF(Súmula!$BB:$BB,Resumo!$C40,Súmula!DM:DM)))</f>
        <v>0</v>
      </c>
      <c r="H40" s="75">
        <f>IF(C40="","",(SUMIF(Súmula!$I:$I,Resumo!$C40,Súmula!BK:BK)+SUMIF(Súmula!$R:$R,Resumo!$C40,Súmula!BV:BV)+SUMIF(Súmula!$AA:$AA,Resumo!$C40,Súmula!CG:CG)+SUMIF(Súmula!$AJ:$AJ,Resumo!$C40,Súmula!CR:CR)+SUMIF(Súmula!$AS:$AS,Resumo!$C40,Súmula!DC:DC)+SUMIF(Súmula!$BB:$BB,Resumo!$C40,Súmula!DN:DN)))</f>
        <v>0</v>
      </c>
      <c r="I40" s="75">
        <f>IF(C40="","",(SUMIF(Súmula!$I:$I,Resumo!$C40,Súmula!BL:BL)+SUMIF(Súmula!$R:$R,Resumo!$C40,Súmula!BW:BW)+SUMIF(Súmula!$AA:$AA,Resumo!$C40,Súmula!CH:CH)+SUMIF(Súmula!$AJ:$AJ,Resumo!$C40,Súmula!CS:CS)+SUMIF(Súmula!$AS:$AS,Resumo!$C40,Súmula!DD:DD)+SUMIF(Súmula!$BB:$BB,Resumo!$C40,Súmula!DO:DO)))</f>
        <v>7</v>
      </c>
      <c r="J40" s="75">
        <f>IF(C40="","",(SUMIF(Súmula!$I:$I,Resumo!$C40,Súmula!BM:BM)+SUMIF(Súmula!$R:$R,Resumo!$C40,Súmula!BX:BX)+SUMIF(Súmula!$AA:$AA,Resumo!$C40,Súmula!CI:CI)+SUMIF(Súmula!$AJ:$AJ,Resumo!$C40,Súmula!CT:CT)+SUMIF(Súmula!$AS:$AS,Resumo!$C40,Súmula!DE:DE)+SUMIF(Súmula!$BB:$BB,Resumo!$C40,Súmula!DP:DP)))</f>
        <v>3</v>
      </c>
      <c r="K40" s="75">
        <f t="shared" si="7"/>
        <v>4</v>
      </c>
      <c r="L40" s="75"/>
      <c r="M40" s="1"/>
      <c r="N40" s="75" t="str">
        <f t="shared" si="8"/>
        <v>Dani 2/2</v>
      </c>
    </row>
    <row r="41" spans="1:14" ht="18.75" customHeight="1">
      <c r="A41" s="75" t="str">
        <f>Súmula!O35</f>
        <v>R4</v>
      </c>
      <c r="B41" s="76" t="str">
        <f>IF(C41="","",Súmula!Z35)</f>
        <v/>
      </c>
      <c r="C41" s="77" t="str">
        <f>IF(Súmula!P35="","",Súmula!P35)</f>
        <v/>
      </c>
      <c r="D41" s="75" t="str">
        <f t="shared" si="5"/>
        <v/>
      </c>
      <c r="E41" s="72" t="str">
        <f t="shared" si="6"/>
        <v/>
      </c>
      <c r="F41" s="75" t="str">
        <f>IF(C41="","",(SUMIF(Súmula!$I:$I,Resumo!$C41,Súmula!BI:BI)+SUMIF(Súmula!$R:$R,Resumo!$C41,Súmula!BT:BT)+SUMIF(Súmula!$AA:$AA,Resumo!$C41,Súmula!CE:CE)+SUMIF(Súmula!$AJ:$AJ,Resumo!$C41,Súmula!CP:CP)+SUMIF(Súmula!$AS:$AS,Resumo!$C41,Súmula!DA:DA)+SUMIF(Súmula!$BB:$BB,Resumo!$C41,Súmula!DL:DL)))</f>
        <v/>
      </c>
      <c r="G41" s="75" t="str">
        <f>IF(C41="","",(SUMIF(Súmula!$I:$I,Resumo!$C41,Súmula!BJ:BJ)+SUMIF(Súmula!$R:$R,Resumo!$C41,Súmula!BU:BU)+SUMIF(Súmula!$AA:$AA,Resumo!$C41,Súmula!CF:CF)+SUMIF(Súmula!$AJ:$AJ,Resumo!$C41,Súmula!CQ:CQ)+SUMIF(Súmula!$AS:$AS,Resumo!$C41,Súmula!DB:DB)+SUMIF(Súmula!$BB:$BB,Resumo!$C41,Súmula!DM:DM)))</f>
        <v/>
      </c>
      <c r="H41" s="75" t="str">
        <f>IF(C41="","",(SUMIF(Súmula!$I:$I,Resumo!$C41,Súmula!BK:BK)+SUMIF(Súmula!$R:$R,Resumo!$C41,Súmula!BV:BV)+SUMIF(Súmula!$AA:$AA,Resumo!$C41,Súmula!CG:CG)+SUMIF(Súmula!$AJ:$AJ,Resumo!$C41,Súmula!CR:CR)+SUMIF(Súmula!$AS:$AS,Resumo!$C41,Súmula!DC:DC)+SUMIF(Súmula!$BB:$BB,Resumo!$C41,Súmula!DN:DN)))</f>
        <v/>
      </c>
      <c r="I41" s="75" t="str">
        <f>IF(C41="","",(SUMIF(Súmula!$I:$I,Resumo!$C41,Súmula!BL:BL)+SUMIF(Súmula!$R:$R,Resumo!$C41,Súmula!BW:BW)+SUMIF(Súmula!$AA:$AA,Resumo!$C41,Súmula!CH:CH)+SUMIF(Súmula!$AJ:$AJ,Resumo!$C41,Súmula!CS:CS)+SUMIF(Súmula!$AS:$AS,Resumo!$C41,Súmula!DD:DD)+SUMIF(Súmula!$BB:$BB,Resumo!$C41,Súmula!DO:DO)))</f>
        <v/>
      </c>
      <c r="J41" s="75" t="str">
        <f>IF(C41="","",(SUMIF(Súmula!$I:$I,Resumo!$C41,Súmula!BM:BM)+SUMIF(Súmula!$R:$R,Resumo!$C41,Súmula!BX:BX)+SUMIF(Súmula!$AA:$AA,Resumo!$C41,Súmula!CI:CI)+SUMIF(Súmula!$AJ:$AJ,Resumo!$C41,Súmula!CT:CT)+SUMIF(Súmula!$AS:$AS,Resumo!$C41,Súmula!DE:DE)+SUMIF(Súmula!$BB:$BB,Resumo!$C41,Súmula!DP:DP)))</f>
        <v/>
      </c>
      <c r="K41" s="75" t="str">
        <f t="shared" si="7"/>
        <v/>
      </c>
      <c r="L41" s="75"/>
      <c r="M41" s="1"/>
      <c r="N41" s="75" t="str">
        <f t="shared" si="8"/>
        <v/>
      </c>
    </row>
    <row r="42" spans="1:14" ht="18.75" customHeight="1">
      <c r="A42" s="75" t="str">
        <f>Súmula!O36</f>
        <v>R5</v>
      </c>
      <c r="B42" s="76" t="str">
        <f>IF(C42="","",Súmula!Z36)</f>
        <v/>
      </c>
      <c r="C42" s="77" t="str">
        <f>IF(Súmula!P36="","",Súmula!P36)</f>
        <v/>
      </c>
      <c r="D42" s="75" t="str">
        <f t="shared" si="5"/>
        <v/>
      </c>
      <c r="E42" s="72" t="str">
        <f t="shared" si="6"/>
        <v/>
      </c>
      <c r="F42" s="75" t="str">
        <f>IF(C42="","",(SUMIF(Súmula!$I:$I,Resumo!$C42,Súmula!BI:BI)+SUMIF(Súmula!$R:$R,Resumo!$C42,Súmula!BT:BT)+SUMIF(Súmula!$AA:$AA,Resumo!$C42,Súmula!CE:CE)+SUMIF(Súmula!$AJ:$AJ,Resumo!$C42,Súmula!CP:CP)+SUMIF(Súmula!$AS:$AS,Resumo!$C42,Súmula!DA:DA)+SUMIF(Súmula!$BB:$BB,Resumo!$C42,Súmula!DL:DL)))</f>
        <v/>
      </c>
      <c r="G42" s="75" t="str">
        <f>IF(C42="","",(SUMIF(Súmula!$I:$I,Resumo!$C42,Súmula!BJ:BJ)+SUMIF(Súmula!$R:$R,Resumo!$C42,Súmula!BU:BU)+SUMIF(Súmula!$AA:$AA,Resumo!$C42,Súmula!CF:CF)+SUMIF(Súmula!$AJ:$AJ,Resumo!$C42,Súmula!CQ:CQ)+SUMIF(Súmula!$AS:$AS,Resumo!$C42,Súmula!DB:DB)+SUMIF(Súmula!$BB:$BB,Resumo!$C42,Súmula!DM:DM)))</f>
        <v/>
      </c>
      <c r="H42" s="75" t="str">
        <f>IF(C42="","",(SUMIF(Súmula!$I:$I,Resumo!$C42,Súmula!BK:BK)+SUMIF(Súmula!$R:$R,Resumo!$C42,Súmula!BV:BV)+SUMIF(Súmula!$AA:$AA,Resumo!$C42,Súmula!CG:CG)+SUMIF(Súmula!$AJ:$AJ,Resumo!$C42,Súmula!CR:CR)+SUMIF(Súmula!$AS:$AS,Resumo!$C42,Súmula!DC:DC)+SUMIF(Súmula!$BB:$BB,Resumo!$C42,Súmula!DN:DN)))</f>
        <v/>
      </c>
      <c r="I42" s="75" t="str">
        <f>IF(C42="","",(SUMIF(Súmula!$I:$I,Resumo!$C42,Súmula!BL:BL)+SUMIF(Súmula!$R:$R,Resumo!$C42,Súmula!BW:BW)+SUMIF(Súmula!$AA:$AA,Resumo!$C42,Súmula!CH:CH)+SUMIF(Súmula!$AJ:$AJ,Resumo!$C42,Súmula!CS:CS)+SUMIF(Súmula!$AS:$AS,Resumo!$C42,Súmula!DD:DD)+SUMIF(Súmula!$BB:$BB,Resumo!$C42,Súmula!DO:DO)))</f>
        <v/>
      </c>
      <c r="J42" s="75" t="str">
        <f>IF(C42="","",(SUMIF(Súmula!$I:$I,Resumo!$C42,Súmula!BM:BM)+SUMIF(Súmula!$R:$R,Resumo!$C42,Súmula!BX:BX)+SUMIF(Súmula!$AA:$AA,Resumo!$C42,Súmula!CI:CI)+SUMIF(Súmula!$AJ:$AJ,Resumo!$C42,Súmula!CT:CT)+SUMIF(Súmula!$AS:$AS,Resumo!$C42,Súmula!DE:DE)+SUMIF(Súmula!$BB:$BB,Resumo!$C42,Súmula!DP:DP)))</f>
        <v/>
      </c>
      <c r="K42" s="75" t="str">
        <f t="shared" si="7"/>
        <v/>
      </c>
      <c r="L42" s="75"/>
      <c r="M42" s="1"/>
      <c r="N42" s="75" t="str">
        <f t="shared" si="8"/>
        <v/>
      </c>
    </row>
    <row r="43" spans="1:14" ht="18.75" customHeight="1">
      <c r="A43" s="75" t="str">
        <f>Súmula!O37</f>
        <v>R6</v>
      </c>
      <c r="B43" s="76" t="str">
        <f>IF(C43="","",Súmula!Z37)</f>
        <v/>
      </c>
      <c r="C43" s="77" t="str">
        <f>IF(Súmula!P37="","",Súmula!P37)</f>
        <v/>
      </c>
      <c r="D43" s="75" t="str">
        <f t="shared" si="5"/>
        <v/>
      </c>
      <c r="E43" s="72" t="str">
        <f t="shared" si="6"/>
        <v/>
      </c>
      <c r="F43" s="75" t="str">
        <f>IF(C43="","",(SUMIF(Súmula!$I:$I,Resumo!$C43,Súmula!BI:BI)+SUMIF(Súmula!$R:$R,Resumo!$C43,Súmula!BT:BT)+SUMIF(Súmula!$AA:$AA,Resumo!$C43,Súmula!CE:CE)+SUMIF(Súmula!$AJ:$AJ,Resumo!$C43,Súmula!CP:CP)+SUMIF(Súmula!$AS:$AS,Resumo!$C43,Súmula!DA:DA)+SUMIF(Súmula!$BB:$BB,Resumo!$C43,Súmula!DL:DL)))</f>
        <v/>
      </c>
      <c r="G43" s="75" t="str">
        <f>IF(C43="","",(SUMIF(Súmula!$I:$I,Resumo!$C43,Súmula!BJ:BJ)+SUMIF(Súmula!$R:$R,Resumo!$C43,Súmula!BU:BU)+SUMIF(Súmula!$AA:$AA,Resumo!$C43,Súmula!CF:CF)+SUMIF(Súmula!$AJ:$AJ,Resumo!$C43,Súmula!CQ:CQ)+SUMIF(Súmula!$AS:$AS,Resumo!$C43,Súmula!DB:DB)+SUMIF(Súmula!$BB:$BB,Resumo!$C43,Súmula!DM:DM)))</f>
        <v/>
      </c>
      <c r="H43" s="75" t="str">
        <f>IF(C43="","",(SUMIF(Súmula!$I:$I,Resumo!$C43,Súmula!BK:BK)+SUMIF(Súmula!$R:$R,Resumo!$C43,Súmula!BV:BV)+SUMIF(Súmula!$AA:$AA,Resumo!$C43,Súmula!CG:CG)+SUMIF(Súmula!$AJ:$AJ,Resumo!$C43,Súmula!CR:CR)+SUMIF(Súmula!$AS:$AS,Resumo!$C43,Súmula!DC:DC)+SUMIF(Súmula!$BB:$BB,Resumo!$C43,Súmula!DN:DN)))</f>
        <v/>
      </c>
      <c r="I43" s="75" t="str">
        <f>IF(C43="","",(SUMIF(Súmula!$I:$I,Resumo!$C43,Súmula!BL:BL)+SUMIF(Súmula!$R:$R,Resumo!$C43,Súmula!BW:BW)+SUMIF(Súmula!$AA:$AA,Resumo!$C43,Súmula!CH:CH)+SUMIF(Súmula!$AJ:$AJ,Resumo!$C43,Súmula!CS:CS)+SUMIF(Súmula!$AS:$AS,Resumo!$C43,Súmula!DD:DD)+SUMIF(Súmula!$BB:$BB,Resumo!$C43,Súmula!DO:DO)))</f>
        <v/>
      </c>
      <c r="J43" s="75" t="str">
        <f>IF(C43="","",(SUMIF(Súmula!$I:$I,Resumo!$C43,Súmula!BM:BM)+SUMIF(Súmula!$R:$R,Resumo!$C43,Súmula!BX:BX)+SUMIF(Súmula!$AA:$AA,Resumo!$C43,Súmula!CI:CI)+SUMIF(Súmula!$AJ:$AJ,Resumo!$C43,Súmula!CT:CT)+SUMIF(Súmula!$AS:$AS,Resumo!$C43,Súmula!DE:DE)+SUMIF(Súmula!$BB:$BB,Resumo!$C43,Súmula!DP:DP)))</f>
        <v/>
      </c>
      <c r="K43" s="75" t="str">
        <f t="shared" si="7"/>
        <v/>
      </c>
      <c r="L43" s="75"/>
      <c r="M43" s="1"/>
      <c r="N43" s="75" t="str">
        <f t="shared" si="8"/>
        <v/>
      </c>
    </row>
    <row r="44" spans="1:14" ht="18.75" customHeight="1" outlineLevel="1">
      <c r="A44" s="75" t="str">
        <f>Súmula!O38</f>
        <v>R7</v>
      </c>
      <c r="B44" s="76" t="str">
        <f>IF(C44="","",Súmula!Z38)</f>
        <v/>
      </c>
      <c r="C44" s="77" t="str">
        <f>IF(Súmula!P38="","",Súmula!P38)</f>
        <v/>
      </c>
      <c r="D44" s="75" t="str">
        <f t="shared" si="5"/>
        <v/>
      </c>
      <c r="E44" s="72" t="str">
        <f t="shared" si="6"/>
        <v/>
      </c>
      <c r="F44" s="75" t="str">
        <f>IF(C44="","",(SUMIF(Súmula!$I:$I,Resumo!$C44,Súmula!BI:BI)+SUMIF(Súmula!$R:$R,Resumo!$C44,Súmula!BT:BT)+SUMIF(Súmula!$AA:$AA,Resumo!$C44,Súmula!CE:CE)+SUMIF(Súmula!$AJ:$AJ,Resumo!$C44,Súmula!CP:CP)+SUMIF(Súmula!$AS:$AS,Resumo!$C44,Súmula!DA:DA)+SUMIF(Súmula!$BB:$BB,Resumo!$C44,Súmula!DL:DL)))</f>
        <v/>
      </c>
      <c r="G44" s="75" t="str">
        <f>IF(C44="","",(SUMIF(Súmula!$I:$I,Resumo!$C44,Súmula!BJ:BJ)+SUMIF(Súmula!$R:$R,Resumo!$C44,Súmula!BU:BU)+SUMIF(Súmula!$AA:$AA,Resumo!$C44,Súmula!CF:CF)+SUMIF(Súmula!$AJ:$AJ,Resumo!$C44,Súmula!CQ:CQ)+SUMIF(Súmula!$AS:$AS,Resumo!$C44,Súmula!DB:DB)+SUMIF(Súmula!$BB:$BB,Resumo!$C44,Súmula!DM:DM)))</f>
        <v/>
      </c>
      <c r="H44" s="75" t="str">
        <f>IF(C44="","",(SUMIF(Súmula!$I:$I,Resumo!$C44,Súmula!BK:BK)+SUMIF(Súmula!$R:$R,Resumo!$C44,Súmula!BV:BV)+SUMIF(Súmula!$AA:$AA,Resumo!$C44,Súmula!CG:CG)+SUMIF(Súmula!$AJ:$AJ,Resumo!$C44,Súmula!CR:CR)+SUMIF(Súmula!$AS:$AS,Resumo!$C44,Súmula!DC:DC)+SUMIF(Súmula!$BB:$BB,Resumo!$C44,Súmula!DN:DN)))</f>
        <v/>
      </c>
      <c r="I44" s="75" t="str">
        <f>IF(C44="","",(SUMIF(Súmula!$I:$I,Resumo!$C44,Súmula!BL:BL)+SUMIF(Súmula!$R:$R,Resumo!$C44,Súmula!BW:BW)+SUMIF(Súmula!$AA:$AA,Resumo!$C44,Súmula!CH:CH)+SUMIF(Súmula!$AJ:$AJ,Resumo!$C44,Súmula!CS:CS)+SUMIF(Súmula!$AS:$AS,Resumo!$C44,Súmula!DD:DD)+SUMIF(Súmula!$BB:$BB,Resumo!$C44,Súmula!DO:DO)))</f>
        <v/>
      </c>
      <c r="J44" s="75" t="str">
        <f>IF(C44="","",(SUMIF(Súmula!$I:$I,Resumo!$C44,Súmula!BM:BM)+SUMIF(Súmula!$R:$R,Resumo!$C44,Súmula!BX:BX)+SUMIF(Súmula!$AA:$AA,Resumo!$C44,Súmula!CI:CI)+SUMIF(Súmula!$AJ:$AJ,Resumo!$C44,Súmula!CT:CT)+SUMIF(Súmula!$AS:$AS,Resumo!$C44,Súmula!DE:DE)+SUMIF(Súmula!$BB:$BB,Resumo!$C44,Súmula!DP:DP)))</f>
        <v/>
      </c>
      <c r="K44" s="75" t="str">
        <f t="shared" si="7"/>
        <v/>
      </c>
      <c r="L44" s="75"/>
      <c r="M44" s="1"/>
      <c r="N44" s="75" t="str">
        <f t="shared" si="8"/>
        <v/>
      </c>
    </row>
    <row r="45" spans="1:14" ht="18.75" customHeight="1" outlineLevel="1">
      <c r="A45" s="75" t="str">
        <f>Súmula!O39</f>
        <v>R8</v>
      </c>
      <c r="B45" s="76" t="str">
        <f>IF(C45="","",Súmula!Z39)</f>
        <v/>
      </c>
      <c r="C45" s="77" t="str">
        <f>IF(Súmula!P39="","",Súmula!P39)</f>
        <v/>
      </c>
      <c r="D45" s="75" t="str">
        <f t="shared" si="5"/>
        <v/>
      </c>
      <c r="E45" s="72" t="str">
        <f t="shared" si="6"/>
        <v/>
      </c>
      <c r="F45" s="75" t="str">
        <f>IF(C45="","",(SUMIF(Súmula!$I:$I,Resumo!$C45,Súmula!BI:BI)+SUMIF(Súmula!$R:$R,Resumo!$C45,Súmula!BT:BT)+SUMIF(Súmula!$AA:$AA,Resumo!$C45,Súmula!CE:CE)+SUMIF(Súmula!$AJ:$AJ,Resumo!$C45,Súmula!CP:CP)+SUMIF(Súmula!$AS:$AS,Resumo!$C45,Súmula!DA:DA)+SUMIF(Súmula!$BB:$BB,Resumo!$C45,Súmula!DL:DL)))</f>
        <v/>
      </c>
      <c r="G45" s="75" t="str">
        <f>IF(C45="","",(SUMIF(Súmula!$I:$I,Resumo!$C45,Súmula!BJ:BJ)+SUMIF(Súmula!$R:$R,Resumo!$C45,Súmula!BU:BU)+SUMIF(Súmula!$AA:$AA,Resumo!$C45,Súmula!CF:CF)+SUMIF(Súmula!$AJ:$AJ,Resumo!$C45,Súmula!CQ:CQ)+SUMIF(Súmula!$AS:$AS,Resumo!$C45,Súmula!DB:DB)+SUMIF(Súmula!$BB:$BB,Resumo!$C45,Súmula!DM:DM)))</f>
        <v/>
      </c>
      <c r="H45" s="75" t="str">
        <f>IF(C45="","",(SUMIF(Súmula!$I:$I,Resumo!$C45,Súmula!BK:BK)+SUMIF(Súmula!$R:$R,Resumo!$C45,Súmula!BV:BV)+SUMIF(Súmula!$AA:$AA,Resumo!$C45,Súmula!CG:CG)+SUMIF(Súmula!$AJ:$AJ,Resumo!$C45,Súmula!CR:CR)+SUMIF(Súmula!$AS:$AS,Resumo!$C45,Súmula!DC:DC)+SUMIF(Súmula!$BB:$BB,Resumo!$C45,Súmula!DN:DN)))</f>
        <v/>
      </c>
      <c r="I45" s="75" t="str">
        <f>IF(C45="","",(SUMIF(Súmula!$I:$I,Resumo!$C45,Súmula!BL:BL)+SUMIF(Súmula!$R:$R,Resumo!$C45,Súmula!BW:BW)+SUMIF(Súmula!$AA:$AA,Resumo!$C45,Súmula!CH:CH)+SUMIF(Súmula!$AJ:$AJ,Resumo!$C45,Súmula!CS:CS)+SUMIF(Súmula!$AS:$AS,Resumo!$C45,Súmula!DD:DD)+SUMIF(Súmula!$BB:$BB,Resumo!$C45,Súmula!DO:DO)))</f>
        <v/>
      </c>
      <c r="J45" s="75" t="str">
        <f>IF(C45="","",(SUMIF(Súmula!$I:$I,Resumo!$C45,Súmula!BM:BM)+SUMIF(Súmula!$R:$R,Resumo!$C45,Súmula!BX:BX)+SUMIF(Súmula!$AA:$AA,Resumo!$C45,Súmula!CI:CI)+SUMIF(Súmula!$AJ:$AJ,Resumo!$C45,Súmula!CT:CT)+SUMIF(Súmula!$AS:$AS,Resumo!$C45,Súmula!DE:DE)+SUMIF(Súmula!$BB:$BB,Resumo!$C45,Súmula!DP:DP)))</f>
        <v/>
      </c>
      <c r="K45" s="75" t="str">
        <f t="shared" si="7"/>
        <v/>
      </c>
      <c r="L45" s="75"/>
      <c r="M45" s="1"/>
      <c r="N45" s="75" t="str">
        <f t="shared" si="8"/>
        <v/>
      </c>
    </row>
    <row r="46" spans="1:14" ht="18.75" customHeight="1" outlineLevel="1">
      <c r="A46" s="75" t="str">
        <f>Súmula!O40</f>
        <v>R9</v>
      </c>
      <c r="B46" s="76" t="str">
        <f>IF(C46="","",Súmula!Z40)</f>
        <v/>
      </c>
      <c r="C46" s="77" t="str">
        <f>IF(Súmula!P40="","",Súmula!P40)</f>
        <v/>
      </c>
      <c r="D46" s="75" t="str">
        <f t="shared" si="5"/>
        <v/>
      </c>
      <c r="E46" s="72" t="str">
        <f t="shared" si="6"/>
        <v/>
      </c>
      <c r="F46" s="75" t="str">
        <f>IF(C46="","",(SUMIF(Súmula!$I:$I,Resumo!$C46,Súmula!BI:BI)+SUMIF(Súmula!$R:$R,Resumo!$C46,Súmula!BT:BT)+SUMIF(Súmula!$AA:$AA,Resumo!$C46,Súmula!CE:CE)+SUMIF(Súmula!$AJ:$AJ,Resumo!$C46,Súmula!CP:CP)+SUMIF(Súmula!$AS:$AS,Resumo!$C46,Súmula!DA:DA)+SUMIF(Súmula!$BB:$BB,Resumo!$C46,Súmula!DL:DL)))</f>
        <v/>
      </c>
      <c r="G46" s="75" t="str">
        <f>IF(C46="","",(SUMIF(Súmula!$I:$I,Resumo!$C46,Súmula!BJ:BJ)+SUMIF(Súmula!$R:$R,Resumo!$C46,Súmula!BU:BU)+SUMIF(Súmula!$AA:$AA,Resumo!$C46,Súmula!CF:CF)+SUMIF(Súmula!$AJ:$AJ,Resumo!$C46,Súmula!CQ:CQ)+SUMIF(Súmula!$AS:$AS,Resumo!$C46,Súmula!DB:DB)+SUMIF(Súmula!$BB:$BB,Resumo!$C46,Súmula!DM:DM)))</f>
        <v/>
      </c>
      <c r="H46" s="75" t="str">
        <f>IF(C46="","",(SUMIF(Súmula!$I:$I,Resumo!$C46,Súmula!BK:BK)+SUMIF(Súmula!$R:$R,Resumo!$C46,Súmula!BV:BV)+SUMIF(Súmula!$AA:$AA,Resumo!$C46,Súmula!CG:CG)+SUMIF(Súmula!$AJ:$AJ,Resumo!$C46,Súmula!CR:CR)+SUMIF(Súmula!$AS:$AS,Resumo!$C46,Súmula!DC:DC)+SUMIF(Súmula!$BB:$BB,Resumo!$C46,Súmula!DN:DN)))</f>
        <v/>
      </c>
      <c r="I46" s="75" t="str">
        <f>IF(C46="","",(SUMIF(Súmula!$I:$I,Resumo!$C46,Súmula!BL:BL)+SUMIF(Súmula!$R:$R,Resumo!$C46,Súmula!BW:BW)+SUMIF(Súmula!$AA:$AA,Resumo!$C46,Súmula!CH:CH)+SUMIF(Súmula!$AJ:$AJ,Resumo!$C46,Súmula!CS:CS)+SUMIF(Súmula!$AS:$AS,Resumo!$C46,Súmula!DD:DD)+SUMIF(Súmula!$BB:$BB,Resumo!$C46,Súmula!DO:DO)))</f>
        <v/>
      </c>
      <c r="J46" s="75" t="str">
        <f>IF(C46="","",(SUMIF(Súmula!$I:$I,Resumo!$C46,Súmula!BM:BM)+SUMIF(Súmula!$R:$R,Resumo!$C46,Súmula!BX:BX)+SUMIF(Súmula!$AA:$AA,Resumo!$C46,Súmula!CI:CI)+SUMIF(Súmula!$AJ:$AJ,Resumo!$C46,Súmula!CT:CT)+SUMIF(Súmula!$AS:$AS,Resumo!$C46,Súmula!DE:DE)+SUMIF(Súmula!$BB:$BB,Resumo!$C46,Súmula!DP:DP)))</f>
        <v/>
      </c>
      <c r="K46" s="75" t="str">
        <f t="shared" si="7"/>
        <v/>
      </c>
      <c r="L46" s="75"/>
      <c r="M46" s="1"/>
      <c r="N46" s="75" t="str">
        <f t="shared" si="8"/>
        <v/>
      </c>
    </row>
    <row r="47" spans="1:14" ht="18.75" customHeight="1" outlineLevel="1">
      <c r="A47" s="75" t="str">
        <f>Súmula!O41</f>
        <v>R10</v>
      </c>
      <c r="B47" s="76" t="str">
        <f>IF(C47="","",Súmula!Z41)</f>
        <v/>
      </c>
      <c r="C47" s="77" t="str">
        <f>IF(Súmula!P41="","",Súmula!P41)</f>
        <v/>
      </c>
      <c r="D47" s="75" t="str">
        <f t="shared" si="5"/>
        <v/>
      </c>
      <c r="E47" s="72" t="str">
        <f t="shared" si="6"/>
        <v/>
      </c>
      <c r="F47" s="75" t="str">
        <f>IF(C47="","",(SUMIF(Súmula!$I:$I,Resumo!$C47,Súmula!BI:BI)+SUMIF(Súmula!$R:$R,Resumo!$C47,Súmula!BT:BT)+SUMIF(Súmula!$AA:$AA,Resumo!$C47,Súmula!CE:CE)+SUMIF(Súmula!$AJ:$AJ,Resumo!$C47,Súmula!CP:CP)+SUMIF(Súmula!$AS:$AS,Resumo!$C47,Súmula!DA:DA)+SUMIF(Súmula!$BB:$BB,Resumo!$C47,Súmula!DL:DL)))</f>
        <v/>
      </c>
      <c r="G47" s="75" t="str">
        <f>IF(C47="","",(SUMIF(Súmula!$I:$I,Resumo!$C47,Súmula!BJ:BJ)+SUMIF(Súmula!$R:$R,Resumo!$C47,Súmula!BU:BU)+SUMIF(Súmula!$AA:$AA,Resumo!$C47,Súmula!CF:CF)+SUMIF(Súmula!$AJ:$AJ,Resumo!$C47,Súmula!CQ:CQ)+SUMIF(Súmula!$AS:$AS,Resumo!$C47,Súmula!DB:DB)+SUMIF(Súmula!$BB:$BB,Resumo!$C47,Súmula!DM:DM)))</f>
        <v/>
      </c>
      <c r="H47" s="75" t="str">
        <f>IF(C47="","",(SUMIF(Súmula!$I:$I,Resumo!$C47,Súmula!BK:BK)+SUMIF(Súmula!$R:$R,Resumo!$C47,Súmula!BV:BV)+SUMIF(Súmula!$AA:$AA,Resumo!$C47,Súmula!CG:CG)+SUMIF(Súmula!$AJ:$AJ,Resumo!$C47,Súmula!CR:CR)+SUMIF(Súmula!$AS:$AS,Resumo!$C47,Súmula!DC:DC)+SUMIF(Súmula!$BB:$BB,Resumo!$C47,Súmula!DN:DN)))</f>
        <v/>
      </c>
      <c r="I47" s="75" t="str">
        <f>IF(C47="","",(SUMIF(Súmula!$I:$I,Resumo!$C47,Súmula!BL:BL)+SUMIF(Súmula!$R:$R,Resumo!$C47,Súmula!BW:BW)+SUMIF(Súmula!$AA:$AA,Resumo!$C47,Súmula!CH:CH)+SUMIF(Súmula!$AJ:$AJ,Resumo!$C47,Súmula!CS:CS)+SUMIF(Súmula!$AS:$AS,Resumo!$C47,Súmula!DD:DD)+SUMIF(Súmula!$BB:$BB,Resumo!$C47,Súmula!DO:DO)))</f>
        <v/>
      </c>
      <c r="J47" s="75" t="str">
        <f>IF(C47="","",(SUMIF(Súmula!$I:$I,Resumo!$C47,Súmula!BM:BM)+SUMIF(Súmula!$R:$R,Resumo!$C47,Súmula!BX:BX)+SUMIF(Súmula!$AA:$AA,Resumo!$C47,Súmula!CI:CI)+SUMIF(Súmula!$AJ:$AJ,Resumo!$C47,Súmula!CT:CT)+SUMIF(Súmula!$AS:$AS,Resumo!$C47,Súmula!DE:DE)+SUMIF(Súmula!$BB:$BB,Resumo!$C47,Súmula!DP:DP)))</f>
        <v/>
      </c>
      <c r="K47" s="75" t="str">
        <f t="shared" si="7"/>
        <v/>
      </c>
      <c r="L47" s="75"/>
      <c r="M47" s="1"/>
      <c r="N47" s="75" t="str">
        <f t="shared" si="8"/>
        <v/>
      </c>
    </row>
    <row r="48" spans="1:14" ht="18.75" customHeight="1" outlineLevel="1">
      <c r="A48" s="75" t="str">
        <f>Súmula!O42</f>
        <v>R11</v>
      </c>
      <c r="B48" s="76" t="str">
        <f>IF(C48="","",Súmula!Z42)</f>
        <v/>
      </c>
      <c r="C48" s="77" t="str">
        <f>IF(Súmula!P42="","",Súmula!P42)</f>
        <v/>
      </c>
      <c r="D48" s="75" t="str">
        <f t="shared" si="5"/>
        <v/>
      </c>
      <c r="E48" s="72" t="str">
        <f t="shared" si="6"/>
        <v/>
      </c>
      <c r="F48" s="75" t="str">
        <f>IF(C48="","",(SUMIF(Súmula!$I:$I,Resumo!$C48,Súmula!BI:BI)+SUMIF(Súmula!$R:$R,Resumo!$C48,Súmula!BT:BT)+SUMIF(Súmula!$AA:$AA,Resumo!$C48,Súmula!CE:CE)+SUMIF(Súmula!$AJ:$AJ,Resumo!$C48,Súmula!CP:CP)+SUMIF(Súmula!$AS:$AS,Resumo!$C48,Súmula!DA:DA)+SUMIF(Súmula!$BB:$BB,Resumo!$C48,Súmula!DL:DL)))</f>
        <v/>
      </c>
      <c r="G48" s="75" t="str">
        <f>IF(C48="","",(SUMIF(Súmula!$I:$I,Resumo!$C48,Súmula!BJ:BJ)+SUMIF(Súmula!$R:$R,Resumo!$C48,Súmula!BU:BU)+SUMIF(Súmula!$AA:$AA,Resumo!$C48,Súmula!CF:CF)+SUMIF(Súmula!$AJ:$AJ,Resumo!$C48,Súmula!CQ:CQ)+SUMIF(Súmula!$AS:$AS,Resumo!$C48,Súmula!DB:DB)+SUMIF(Súmula!$BB:$BB,Resumo!$C48,Súmula!DM:DM)))</f>
        <v/>
      </c>
      <c r="H48" s="75" t="str">
        <f>IF(C48="","",(SUMIF(Súmula!$I:$I,Resumo!$C48,Súmula!BK:BK)+SUMIF(Súmula!$R:$R,Resumo!$C48,Súmula!BV:BV)+SUMIF(Súmula!$AA:$AA,Resumo!$C48,Súmula!CG:CG)+SUMIF(Súmula!$AJ:$AJ,Resumo!$C48,Súmula!CR:CR)+SUMIF(Súmula!$AS:$AS,Resumo!$C48,Súmula!DC:DC)+SUMIF(Súmula!$BB:$BB,Resumo!$C48,Súmula!DN:DN)))</f>
        <v/>
      </c>
      <c r="I48" s="75" t="str">
        <f>IF(C48="","",(SUMIF(Súmula!$I:$I,Resumo!$C48,Súmula!BL:BL)+SUMIF(Súmula!$R:$R,Resumo!$C48,Súmula!BW:BW)+SUMIF(Súmula!$AA:$AA,Resumo!$C48,Súmula!CH:CH)+SUMIF(Súmula!$AJ:$AJ,Resumo!$C48,Súmula!CS:CS)+SUMIF(Súmula!$AS:$AS,Resumo!$C48,Súmula!DD:DD)+SUMIF(Súmula!$BB:$BB,Resumo!$C48,Súmula!DO:DO)))</f>
        <v/>
      </c>
      <c r="J48" s="75" t="str">
        <f>IF(C48="","",(SUMIF(Súmula!$I:$I,Resumo!$C48,Súmula!BM:BM)+SUMIF(Súmula!$R:$R,Resumo!$C48,Súmula!BX:BX)+SUMIF(Súmula!$AA:$AA,Resumo!$C48,Súmula!CI:CI)+SUMIF(Súmula!$AJ:$AJ,Resumo!$C48,Súmula!CT:CT)+SUMIF(Súmula!$AS:$AS,Resumo!$C48,Súmula!DE:DE)+SUMIF(Súmula!$BB:$BB,Resumo!$C48,Súmula!DP:DP)))</f>
        <v/>
      </c>
      <c r="K48" s="75" t="str">
        <f t="shared" si="7"/>
        <v/>
      </c>
      <c r="L48" s="75"/>
      <c r="M48" s="1"/>
      <c r="N48" s="75" t="str">
        <f t="shared" si="8"/>
        <v/>
      </c>
    </row>
    <row r="49" spans="1:14" ht="18.75" customHeight="1" outlineLevel="1">
      <c r="A49" s="75" t="str">
        <f>Súmula!O43</f>
        <v>R12</v>
      </c>
      <c r="B49" s="76" t="str">
        <f>IF(C49="","",Súmula!Z43)</f>
        <v/>
      </c>
      <c r="C49" s="77" t="str">
        <f>IF(Súmula!P43="","",Súmula!P43)</f>
        <v/>
      </c>
      <c r="D49" s="75" t="str">
        <f t="shared" si="5"/>
        <v/>
      </c>
      <c r="E49" s="72" t="str">
        <f t="shared" si="6"/>
        <v/>
      </c>
      <c r="F49" s="75" t="str">
        <f>IF(C49="","",(SUMIF(Súmula!$I:$I,Resumo!$C49,Súmula!BI:BI)+SUMIF(Súmula!$R:$R,Resumo!$C49,Súmula!BT:BT)+SUMIF(Súmula!$AA:$AA,Resumo!$C49,Súmula!CE:CE)+SUMIF(Súmula!$AJ:$AJ,Resumo!$C49,Súmula!CP:CP)+SUMIF(Súmula!$AS:$AS,Resumo!$C49,Súmula!DA:DA)+SUMIF(Súmula!$BB:$BB,Resumo!$C49,Súmula!DL:DL)))</f>
        <v/>
      </c>
      <c r="G49" s="75" t="str">
        <f>IF(C49="","",(SUMIF(Súmula!$I:$I,Resumo!$C49,Súmula!BJ:BJ)+SUMIF(Súmula!$R:$R,Resumo!$C49,Súmula!BU:BU)+SUMIF(Súmula!$AA:$AA,Resumo!$C49,Súmula!CF:CF)+SUMIF(Súmula!$AJ:$AJ,Resumo!$C49,Súmula!CQ:CQ)+SUMIF(Súmula!$AS:$AS,Resumo!$C49,Súmula!DB:DB)+SUMIF(Súmula!$BB:$BB,Resumo!$C49,Súmula!DM:DM)))</f>
        <v/>
      </c>
      <c r="H49" s="75" t="str">
        <f>IF(C49="","",(SUMIF(Súmula!$I:$I,Resumo!$C49,Súmula!BK:BK)+SUMIF(Súmula!$R:$R,Resumo!$C49,Súmula!BV:BV)+SUMIF(Súmula!$AA:$AA,Resumo!$C49,Súmula!CG:CG)+SUMIF(Súmula!$AJ:$AJ,Resumo!$C49,Súmula!CR:CR)+SUMIF(Súmula!$AS:$AS,Resumo!$C49,Súmula!DC:DC)+SUMIF(Súmula!$BB:$BB,Resumo!$C49,Súmula!DN:DN)))</f>
        <v/>
      </c>
      <c r="I49" s="75" t="str">
        <f>IF(C49="","",(SUMIF(Súmula!$I:$I,Resumo!$C49,Súmula!BL:BL)+SUMIF(Súmula!$R:$R,Resumo!$C49,Súmula!BW:BW)+SUMIF(Súmula!$AA:$AA,Resumo!$C49,Súmula!CH:CH)+SUMIF(Súmula!$AJ:$AJ,Resumo!$C49,Súmula!CS:CS)+SUMIF(Súmula!$AS:$AS,Resumo!$C49,Súmula!DD:DD)+SUMIF(Súmula!$BB:$BB,Resumo!$C49,Súmula!DO:DO)))</f>
        <v/>
      </c>
      <c r="J49" s="75" t="str">
        <f>IF(C49="","",(SUMIF(Súmula!$I:$I,Resumo!$C49,Súmula!BM:BM)+SUMIF(Súmula!$R:$R,Resumo!$C49,Súmula!BX:BX)+SUMIF(Súmula!$AA:$AA,Resumo!$C49,Súmula!CI:CI)+SUMIF(Súmula!$AJ:$AJ,Resumo!$C49,Súmula!CT:CT)+SUMIF(Súmula!$AS:$AS,Resumo!$C49,Súmula!DE:DE)+SUMIF(Súmula!$BB:$BB,Resumo!$C49,Súmula!DP:DP)))</f>
        <v/>
      </c>
      <c r="K49" s="75" t="str">
        <f t="shared" si="7"/>
        <v/>
      </c>
      <c r="L49" s="75"/>
      <c r="M49" s="1"/>
      <c r="N49" s="75" t="str">
        <f t="shared" si="8"/>
        <v/>
      </c>
    </row>
    <row r="50" spans="1:14" ht="18.75" customHeight="1" outlineLevel="1">
      <c r="A50" s="75" t="str">
        <f>Súmula!O44</f>
        <v>R13</v>
      </c>
      <c r="B50" s="76" t="str">
        <f>IF(C50="","",Súmula!Z44)</f>
        <v/>
      </c>
      <c r="C50" s="77" t="str">
        <f>IF(Súmula!P44="","",Súmula!P44)</f>
        <v/>
      </c>
      <c r="D50" s="75" t="str">
        <f t="shared" si="5"/>
        <v/>
      </c>
      <c r="E50" s="72" t="str">
        <f t="shared" si="6"/>
        <v/>
      </c>
      <c r="F50" s="75" t="str">
        <f>IF(C50="","",(SUMIF(Súmula!$I:$I,Resumo!$C50,Súmula!BI:BI)+SUMIF(Súmula!$R:$R,Resumo!$C50,Súmula!BT:BT)+SUMIF(Súmula!$AA:$AA,Resumo!$C50,Súmula!CE:CE)+SUMIF(Súmula!$AJ:$AJ,Resumo!$C50,Súmula!CP:CP)+SUMIF(Súmula!$AS:$AS,Resumo!$C50,Súmula!DA:DA)+SUMIF(Súmula!$BB:$BB,Resumo!$C50,Súmula!DL:DL)))</f>
        <v/>
      </c>
      <c r="G50" s="75" t="str">
        <f>IF(C50="","",(SUMIF(Súmula!$I:$I,Resumo!$C50,Súmula!BJ:BJ)+SUMIF(Súmula!$R:$R,Resumo!$C50,Súmula!BU:BU)+SUMIF(Súmula!$AA:$AA,Resumo!$C50,Súmula!CF:CF)+SUMIF(Súmula!$AJ:$AJ,Resumo!$C50,Súmula!CQ:CQ)+SUMIF(Súmula!$AS:$AS,Resumo!$C50,Súmula!DB:DB)+SUMIF(Súmula!$BB:$BB,Resumo!$C50,Súmula!DM:DM)))</f>
        <v/>
      </c>
      <c r="H50" s="75" t="str">
        <f>IF(C50="","",(SUMIF(Súmula!$I:$I,Resumo!$C50,Súmula!BK:BK)+SUMIF(Súmula!$R:$R,Resumo!$C50,Súmula!BV:BV)+SUMIF(Súmula!$AA:$AA,Resumo!$C50,Súmula!CG:CG)+SUMIF(Súmula!$AJ:$AJ,Resumo!$C50,Súmula!CR:CR)+SUMIF(Súmula!$AS:$AS,Resumo!$C50,Súmula!DC:DC)+SUMIF(Súmula!$BB:$BB,Resumo!$C50,Súmula!DN:DN)))</f>
        <v/>
      </c>
      <c r="I50" s="75" t="str">
        <f>IF(C50="","",(SUMIF(Súmula!$I:$I,Resumo!$C50,Súmula!BL:BL)+SUMIF(Súmula!$R:$R,Resumo!$C50,Súmula!BW:BW)+SUMIF(Súmula!$AA:$AA,Resumo!$C50,Súmula!CH:CH)+SUMIF(Súmula!$AJ:$AJ,Resumo!$C50,Súmula!CS:CS)+SUMIF(Súmula!$AS:$AS,Resumo!$C50,Súmula!DD:DD)+SUMIF(Súmula!$BB:$BB,Resumo!$C50,Súmula!DO:DO)))</f>
        <v/>
      </c>
      <c r="J50" s="75" t="str">
        <f>IF(C50="","",(SUMIF(Súmula!$I:$I,Resumo!$C50,Súmula!BM:BM)+SUMIF(Súmula!$R:$R,Resumo!$C50,Súmula!BX:BX)+SUMIF(Súmula!$AA:$AA,Resumo!$C50,Súmula!CI:CI)+SUMIF(Súmula!$AJ:$AJ,Resumo!$C50,Súmula!CT:CT)+SUMIF(Súmula!$AS:$AS,Resumo!$C50,Súmula!DE:DE)+SUMIF(Súmula!$BB:$BB,Resumo!$C50,Súmula!DP:DP)))</f>
        <v/>
      </c>
      <c r="K50" s="75" t="str">
        <f t="shared" si="7"/>
        <v/>
      </c>
      <c r="L50" s="75"/>
      <c r="M50" s="1"/>
      <c r="N50" s="75" t="str">
        <f t="shared" si="8"/>
        <v/>
      </c>
    </row>
    <row r="51" spans="1:14" ht="18.75" customHeight="1" outlineLevel="1">
      <c r="A51" s="75" t="str">
        <f>Súmula!O45</f>
        <v>R14</v>
      </c>
      <c r="B51" s="76" t="str">
        <f>IF(C51="","",Súmula!Z45)</f>
        <v/>
      </c>
      <c r="C51" s="77" t="str">
        <f>IF(Súmula!P45="","",Súmula!P45)</f>
        <v/>
      </c>
      <c r="D51" s="75" t="str">
        <f t="shared" si="5"/>
        <v/>
      </c>
      <c r="E51" s="72" t="str">
        <f t="shared" si="6"/>
        <v/>
      </c>
      <c r="F51" s="75" t="str">
        <f>IF(C51="","",(SUMIF(Súmula!$I:$I,Resumo!$C51,Súmula!BI:BI)+SUMIF(Súmula!$R:$R,Resumo!$C51,Súmula!BT:BT)+SUMIF(Súmula!$AA:$AA,Resumo!$C51,Súmula!CE:CE)+SUMIF(Súmula!$AJ:$AJ,Resumo!$C51,Súmula!CP:CP)+SUMIF(Súmula!$AS:$AS,Resumo!$C51,Súmula!DA:DA)+SUMIF(Súmula!$BB:$BB,Resumo!$C51,Súmula!DL:DL)))</f>
        <v/>
      </c>
      <c r="G51" s="75" t="str">
        <f>IF(C51="","",(SUMIF(Súmula!$I:$I,Resumo!$C51,Súmula!BJ:BJ)+SUMIF(Súmula!$R:$R,Resumo!$C51,Súmula!BU:BU)+SUMIF(Súmula!$AA:$AA,Resumo!$C51,Súmula!CF:CF)+SUMIF(Súmula!$AJ:$AJ,Resumo!$C51,Súmula!CQ:CQ)+SUMIF(Súmula!$AS:$AS,Resumo!$C51,Súmula!DB:DB)+SUMIF(Súmula!$BB:$BB,Resumo!$C51,Súmula!DM:DM)))</f>
        <v/>
      </c>
      <c r="H51" s="75" t="str">
        <f>IF(C51="","",(SUMIF(Súmula!$I:$I,Resumo!$C51,Súmula!BK:BK)+SUMIF(Súmula!$R:$R,Resumo!$C51,Súmula!BV:BV)+SUMIF(Súmula!$AA:$AA,Resumo!$C51,Súmula!CG:CG)+SUMIF(Súmula!$AJ:$AJ,Resumo!$C51,Súmula!CR:CR)+SUMIF(Súmula!$AS:$AS,Resumo!$C51,Súmula!DC:DC)+SUMIF(Súmula!$BB:$BB,Resumo!$C51,Súmula!DN:DN)))</f>
        <v/>
      </c>
      <c r="I51" s="75" t="str">
        <f>IF(C51="","",(SUMIF(Súmula!$I:$I,Resumo!$C51,Súmula!BL:BL)+SUMIF(Súmula!$R:$R,Resumo!$C51,Súmula!BW:BW)+SUMIF(Súmula!$AA:$AA,Resumo!$C51,Súmula!CH:CH)+SUMIF(Súmula!$AJ:$AJ,Resumo!$C51,Súmula!CS:CS)+SUMIF(Súmula!$AS:$AS,Resumo!$C51,Súmula!DD:DD)+SUMIF(Súmula!$BB:$BB,Resumo!$C51,Súmula!DO:DO)))</f>
        <v/>
      </c>
      <c r="J51" s="75" t="str">
        <f>IF(C51="","",(SUMIF(Súmula!$I:$I,Resumo!$C51,Súmula!BM:BM)+SUMIF(Súmula!$R:$R,Resumo!$C51,Súmula!BX:BX)+SUMIF(Súmula!$AA:$AA,Resumo!$C51,Súmula!CI:CI)+SUMIF(Súmula!$AJ:$AJ,Resumo!$C51,Súmula!CT:CT)+SUMIF(Súmula!$AS:$AS,Resumo!$C51,Súmula!DE:DE)+SUMIF(Súmula!$BB:$BB,Resumo!$C51,Súmula!DP:DP)))</f>
        <v/>
      </c>
      <c r="K51" s="75" t="str">
        <f t="shared" si="7"/>
        <v/>
      </c>
      <c r="L51" s="75"/>
      <c r="M51" s="1"/>
      <c r="N51" s="75" t="str">
        <f t="shared" si="8"/>
        <v/>
      </c>
    </row>
    <row r="52" spans="1:14" ht="18.75" customHeight="1" outlineLevel="1">
      <c r="A52" s="75" t="str">
        <f>Súmula!O46</f>
        <v>R15</v>
      </c>
      <c r="B52" s="76" t="str">
        <f>IF(C52="","",Súmula!Z46)</f>
        <v/>
      </c>
      <c r="C52" s="77" t="str">
        <f>IF(Súmula!P46="","",Súmula!P46)</f>
        <v/>
      </c>
      <c r="D52" s="75" t="str">
        <f t="shared" si="5"/>
        <v/>
      </c>
      <c r="E52" s="72" t="str">
        <f t="shared" si="6"/>
        <v/>
      </c>
      <c r="F52" s="75" t="str">
        <f>IF(C52="","",(SUMIF(Súmula!$I:$I,Resumo!$C52,Súmula!BI:BI)+SUMIF(Súmula!$R:$R,Resumo!$C52,Súmula!BT:BT)+SUMIF(Súmula!$AA:$AA,Resumo!$C52,Súmula!CE:CE)+SUMIF(Súmula!$AJ:$AJ,Resumo!$C52,Súmula!CP:CP)+SUMIF(Súmula!$AS:$AS,Resumo!$C52,Súmula!DA:DA)+SUMIF(Súmula!$BB:$BB,Resumo!$C52,Súmula!DL:DL)))</f>
        <v/>
      </c>
      <c r="G52" s="75" t="str">
        <f>IF(C52="","",(SUMIF(Súmula!$I:$I,Resumo!$C52,Súmula!BJ:BJ)+SUMIF(Súmula!$R:$R,Resumo!$C52,Súmula!BU:BU)+SUMIF(Súmula!$AA:$AA,Resumo!$C52,Súmula!CF:CF)+SUMIF(Súmula!$AJ:$AJ,Resumo!$C52,Súmula!CQ:CQ)+SUMIF(Súmula!$AS:$AS,Resumo!$C52,Súmula!DB:DB)+SUMIF(Súmula!$BB:$BB,Resumo!$C52,Súmula!DM:DM)))</f>
        <v/>
      </c>
      <c r="H52" s="75" t="str">
        <f>IF(C52="","",(SUMIF(Súmula!$I:$I,Resumo!$C52,Súmula!BK:BK)+SUMIF(Súmula!$R:$R,Resumo!$C52,Súmula!BV:BV)+SUMIF(Súmula!$AA:$AA,Resumo!$C52,Súmula!CG:CG)+SUMIF(Súmula!$AJ:$AJ,Resumo!$C52,Súmula!CR:CR)+SUMIF(Súmula!$AS:$AS,Resumo!$C52,Súmula!DC:DC)+SUMIF(Súmula!$BB:$BB,Resumo!$C52,Súmula!DN:DN)))</f>
        <v/>
      </c>
      <c r="I52" s="75" t="str">
        <f>IF(C52="","",(SUMIF(Súmula!$I:$I,Resumo!$C52,Súmula!BL:BL)+SUMIF(Súmula!$R:$R,Resumo!$C52,Súmula!BW:BW)+SUMIF(Súmula!$AA:$AA,Resumo!$C52,Súmula!CH:CH)+SUMIF(Súmula!$AJ:$AJ,Resumo!$C52,Súmula!CS:CS)+SUMIF(Súmula!$AS:$AS,Resumo!$C52,Súmula!DD:DD)+SUMIF(Súmula!$BB:$BB,Resumo!$C52,Súmula!DO:DO)))</f>
        <v/>
      </c>
      <c r="J52" s="75" t="str">
        <f>IF(C52="","",(SUMIF(Súmula!$I:$I,Resumo!$C52,Súmula!BM:BM)+SUMIF(Súmula!$R:$R,Resumo!$C52,Súmula!BX:BX)+SUMIF(Súmula!$AA:$AA,Resumo!$C52,Súmula!CI:CI)+SUMIF(Súmula!$AJ:$AJ,Resumo!$C52,Súmula!CT:CT)+SUMIF(Súmula!$AS:$AS,Resumo!$C52,Súmula!DE:DE)+SUMIF(Súmula!$BB:$BB,Resumo!$C52,Súmula!DP:DP)))</f>
        <v/>
      </c>
      <c r="K52" s="75" t="str">
        <f t="shared" si="7"/>
        <v/>
      </c>
      <c r="L52" s="75"/>
      <c r="M52" s="1"/>
      <c r="N52" s="75" t="str">
        <f t="shared" si="8"/>
        <v/>
      </c>
    </row>
    <row r="53" spans="1:14" ht="18.75" customHeight="1">
      <c r="A53" s="78" t="s">
        <v>103</v>
      </c>
      <c r="B53" s="79"/>
      <c r="C53" s="80"/>
      <c r="D53" s="81">
        <f t="shared" ref="D53:K53" si="9">SUM(D32:D52)</f>
        <v>36</v>
      </c>
      <c r="E53" s="82">
        <f t="shared" si="9"/>
        <v>45</v>
      </c>
      <c r="F53" s="81">
        <f t="shared" si="9"/>
        <v>19</v>
      </c>
      <c r="G53" s="81">
        <f t="shared" si="9"/>
        <v>7</v>
      </c>
      <c r="H53" s="81">
        <f t="shared" si="9"/>
        <v>10</v>
      </c>
      <c r="I53" s="81">
        <f t="shared" si="9"/>
        <v>151</v>
      </c>
      <c r="J53" s="81">
        <f t="shared" si="9"/>
        <v>135</v>
      </c>
      <c r="K53" s="81">
        <f t="shared" si="9"/>
        <v>16</v>
      </c>
      <c r="L53" s="81"/>
      <c r="M53" s="1"/>
      <c r="N53" s="1"/>
    </row>
    <row r="54" spans="1:14" ht="6" customHeight="1">
      <c r="A54" s="1"/>
      <c r="B54" s="61"/>
      <c r="C54" s="1"/>
      <c r="D54" s="1"/>
      <c r="E54" s="1"/>
      <c r="F54" s="1"/>
      <c r="G54" s="1"/>
      <c r="H54" s="1"/>
      <c r="I54" s="1"/>
      <c r="J54" s="1"/>
      <c r="K54" s="1"/>
      <c r="L54" s="1"/>
      <c r="M54" s="1"/>
      <c r="N54" s="1"/>
    </row>
    <row r="55" spans="1:14" ht="18" customHeight="1">
      <c r="A55" s="124" t="s">
        <v>104</v>
      </c>
      <c r="B55" s="122"/>
      <c r="C55" s="123"/>
      <c r="D55" s="84"/>
      <c r="E55" s="84"/>
      <c r="F55" s="85"/>
      <c r="G55" s="63"/>
      <c r="H55" s="63"/>
      <c r="I55" s="124" t="s">
        <v>105</v>
      </c>
      <c r="J55" s="122"/>
      <c r="K55" s="123"/>
      <c r="L55" s="86"/>
      <c r="M55" s="1"/>
      <c r="N55" s="1"/>
    </row>
    <row r="56" spans="1:14" ht="6" customHeight="1">
      <c r="A56" s="63"/>
      <c r="B56" s="87"/>
      <c r="C56" s="63"/>
      <c r="D56" s="63"/>
      <c r="E56" s="63"/>
      <c r="F56" s="63"/>
      <c r="G56" s="63"/>
      <c r="H56" s="63"/>
      <c r="I56" s="63"/>
      <c r="J56" s="63"/>
      <c r="K56" s="63"/>
      <c r="L56" s="63"/>
      <c r="M56" s="1"/>
      <c r="N56" s="1"/>
    </row>
    <row r="57" spans="1:14" ht="15" customHeight="1">
      <c r="A57" s="63" t="s">
        <v>106</v>
      </c>
      <c r="B57" s="88" t="s">
        <v>107</v>
      </c>
      <c r="C57" s="63"/>
      <c r="D57" s="63"/>
      <c r="E57" s="63"/>
      <c r="F57" s="63"/>
      <c r="G57" s="63"/>
      <c r="H57" s="63"/>
      <c r="I57" s="63"/>
      <c r="J57" s="63"/>
      <c r="K57" s="63"/>
      <c r="L57" s="63"/>
      <c r="M57" s="1"/>
      <c r="N57" s="1"/>
    </row>
    <row r="58" spans="1:14" ht="15" customHeight="1">
      <c r="A58" s="63"/>
      <c r="B58" s="89" t="s">
        <v>108</v>
      </c>
      <c r="C58" s="63"/>
      <c r="D58" s="63"/>
      <c r="E58" s="63"/>
      <c r="F58" s="63"/>
      <c r="G58" s="63"/>
      <c r="H58" s="63"/>
      <c r="I58" s="63"/>
      <c r="J58" s="63"/>
      <c r="K58" s="63"/>
      <c r="L58" s="63"/>
      <c r="M58" s="1"/>
      <c r="N58" s="1"/>
    </row>
    <row r="59" spans="1:14" ht="15" customHeight="1">
      <c r="A59" s="63"/>
      <c r="B59" s="90" t="s">
        <v>109</v>
      </c>
      <c r="C59" s="63"/>
      <c r="D59" s="63"/>
      <c r="E59" s="63"/>
      <c r="F59" s="63"/>
      <c r="G59" s="63"/>
      <c r="H59" s="63"/>
      <c r="I59" s="63"/>
      <c r="J59" s="63"/>
      <c r="K59" s="63"/>
      <c r="L59" s="63"/>
      <c r="M59" s="1"/>
      <c r="N59" s="1"/>
    </row>
    <row r="60" spans="1:14" ht="15" customHeight="1">
      <c r="A60" s="63"/>
      <c r="B60" s="90" t="s">
        <v>110</v>
      </c>
      <c r="C60" s="63"/>
      <c r="D60" s="63"/>
      <c r="E60" s="63"/>
      <c r="F60" s="63"/>
      <c r="G60" s="63"/>
      <c r="H60" s="63"/>
      <c r="I60" s="63"/>
      <c r="J60" s="63"/>
      <c r="K60" s="63"/>
      <c r="L60" s="63"/>
      <c r="M60" s="1"/>
      <c r="N60" s="1"/>
    </row>
    <row r="61" spans="1:14" ht="15" customHeight="1">
      <c r="A61" s="63"/>
      <c r="B61" s="90" t="s">
        <v>111</v>
      </c>
      <c r="C61" s="63"/>
      <c r="D61" s="63"/>
      <c r="E61" s="63"/>
      <c r="F61" s="63"/>
      <c r="G61" s="63"/>
      <c r="H61" s="63"/>
      <c r="I61" s="63"/>
      <c r="J61" s="63"/>
      <c r="K61" s="63"/>
      <c r="L61" s="63"/>
      <c r="M61" s="1"/>
      <c r="N61" s="1"/>
    </row>
    <row r="62" spans="1:14" ht="15" customHeight="1">
      <c r="A62" s="63"/>
      <c r="B62" s="90" t="s">
        <v>112</v>
      </c>
      <c r="C62" s="63"/>
      <c r="D62" s="63"/>
      <c r="E62" s="63"/>
      <c r="F62" s="63"/>
      <c r="G62" s="63"/>
      <c r="H62" s="63"/>
      <c r="I62" s="63"/>
      <c r="J62" s="63"/>
      <c r="K62" s="63"/>
      <c r="L62" s="63"/>
      <c r="M62" s="1"/>
      <c r="N62" s="1"/>
    </row>
    <row r="63" spans="1:14" ht="15" customHeight="1">
      <c r="A63" s="63"/>
      <c r="B63" s="87"/>
      <c r="C63" s="63"/>
      <c r="D63" s="63"/>
      <c r="E63" s="63"/>
      <c r="F63" s="63"/>
      <c r="G63" s="63"/>
      <c r="H63" s="63"/>
      <c r="I63" s="63"/>
      <c r="J63" s="63"/>
      <c r="K63" s="63"/>
      <c r="L63" s="63"/>
      <c r="M63" s="1"/>
      <c r="N63" s="1"/>
    </row>
    <row r="64" spans="1:14" ht="15" customHeight="1">
      <c r="A64" s="91" t="s">
        <v>113</v>
      </c>
      <c r="B64" s="1"/>
      <c r="C64" s="1"/>
      <c r="D64" s="1"/>
      <c r="E64" s="1"/>
      <c r="F64" s="1"/>
      <c r="G64" s="1"/>
      <c r="H64" s="1"/>
      <c r="I64" s="1"/>
      <c r="J64" s="1"/>
      <c r="K64" s="1"/>
      <c r="L64" s="1"/>
      <c r="M64" s="1"/>
      <c r="N64" s="1"/>
    </row>
    <row r="65" spans="1:14" ht="15" customHeight="1">
      <c r="A65" s="125" t="str">
        <f>IF(COUNTBLANK(C8:C28)=21,"",CONCATENATE(UPPER(D3),":",G3," - ",N8,"  ",N9,"  ",N10,"  ",N11,"  ",N12,"  ",N13,"  ",N14,"  ",N15,"  ",N16,"  ",N17,"  ",N18,"  ",N19,"  ",N20))&amp;IF(COUNTBLANK(C8:C28)=21,"",CONCATENATE("  ",N21,"  ",N22,"  ",N23,"  ",N24,"  ",N25,"  ",N26,"  ",N27,"  ",N28))</f>
        <v xml:space="preserve">CMSP:27 - Victor Fiore 4/12,  Renan Tusura 5/12,  Sidney Pereira 3/12,  Neto 7/12,  Felipe Ramos 8/12,  Argentino 0/10,  Baby 0/0,  Tusurinha 0/2                          </v>
      </c>
      <c r="B65" s="95"/>
      <c r="C65" s="95"/>
      <c r="D65" s="95"/>
      <c r="E65" s="95"/>
      <c r="F65" s="95"/>
      <c r="G65" s="95"/>
      <c r="H65" s="95"/>
      <c r="I65" s="95"/>
      <c r="J65" s="95"/>
      <c r="K65" s="95"/>
      <c r="L65" s="95"/>
      <c r="M65" s="1"/>
      <c r="N65" s="1"/>
    </row>
    <row r="66" spans="1:14" ht="15" customHeight="1">
      <c r="A66" s="95"/>
      <c r="B66" s="95"/>
      <c r="C66" s="95"/>
      <c r="D66" s="95"/>
      <c r="E66" s="95"/>
      <c r="F66" s="95"/>
      <c r="G66" s="95"/>
      <c r="H66" s="95"/>
      <c r="I66" s="95"/>
      <c r="J66" s="95"/>
      <c r="K66" s="95"/>
      <c r="L66" s="95"/>
      <c r="M66" s="1"/>
      <c r="N66" s="1"/>
    </row>
    <row r="67" spans="1:14" ht="15" customHeight="1">
      <c r="A67" s="95"/>
      <c r="B67" s="95"/>
      <c r="C67" s="95"/>
      <c r="D67" s="95"/>
      <c r="E67" s="95"/>
      <c r="F67" s="95"/>
      <c r="G67" s="95"/>
      <c r="H67" s="95"/>
      <c r="I67" s="95"/>
      <c r="J67" s="95"/>
      <c r="K67" s="95"/>
      <c r="L67" s="95"/>
      <c r="M67" s="1"/>
      <c r="N67" s="1"/>
    </row>
    <row r="68" spans="1:14" ht="15" customHeight="1">
      <c r="A68" s="95"/>
      <c r="B68" s="95"/>
      <c r="C68" s="95"/>
      <c r="D68" s="95"/>
      <c r="E68" s="95"/>
      <c r="F68" s="95"/>
      <c r="G68" s="95"/>
      <c r="H68" s="95"/>
      <c r="I68" s="95"/>
      <c r="J68" s="95"/>
      <c r="K68" s="95"/>
      <c r="L68" s="95"/>
      <c r="M68" s="1"/>
      <c r="N68" s="1"/>
    </row>
    <row r="69" spans="1:14" ht="15" customHeight="1">
      <c r="A69" s="125" t="str">
        <f>IF(COUNTBLANK(C32:C52)=21,"",CONCATENATE(UPPER(L3),":",I3," - ",N32,"  ",N33,"  ",N34,"  ",N35,"  ",N36,"  ",N37,"  ",N38,"  ",N39,"  ",N40,"  ",N41,"  ",N42,"  ",N43,"  ",N44))&amp;IF(COUNTBLANK(C32:C52)=21,"",CONCATENATE("  ",N45,"  ",N46,"  ",N47,"  ",N48,"  ",N49,"  ",N50,"  ",N51,"  ",N52))</f>
        <v xml:space="preserve">SPFC:45 - Celinho 8/12,  Vitinho 7/12,  Rony 8/12,  Leo Rodrigues 9/12,  Bruno Vasko 6/10,  Diego Banfi 4/10,  Montanha 1/2,  Armendani 0/0,  Dani 2/2                        </v>
      </c>
      <c r="B69" s="95"/>
      <c r="C69" s="95"/>
      <c r="D69" s="95"/>
      <c r="E69" s="95"/>
      <c r="F69" s="95"/>
      <c r="G69" s="95"/>
      <c r="H69" s="95"/>
      <c r="I69" s="95"/>
      <c r="J69" s="95"/>
      <c r="K69" s="95"/>
      <c r="L69" s="95"/>
      <c r="M69" s="1"/>
      <c r="N69" s="1"/>
    </row>
    <row r="70" spans="1:14" ht="15" customHeight="1">
      <c r="A70" s="95"/>
      <c r="B70" s="95"/>
      <c r="C70" s="95"/>
      <c r="D70" s="95"/>
      <c r="E70" s="95"/>
      <c r="F70" s="95"/>
      <c r="G70" s="95"/>
      <c r="H70" s="95"/>
      <c r="I70" s="95"/>
      <c r="J70" s="95"/>
      <c r="K70" s="95"/>
      <c r="L70" s="95"/>
      <c r="M70" s="1"/>
      <c r="N70" s="1"/>
    </row>
    <row r="71" spans="1:14" ht="15" customHeight="1">
      <c r="A71" s="95"/>
      <c r="B71" s="95"/>
      <c r="C71" s="95"/>
      <c r="D71" s="95"/>
      <c r="E71" s="95"/>
      <c r="F71" s="95"/>
      <c r="G71" s="95"/>
      <c r="H71" s="95"/>
      <c r="I71" s="95"/>
      <c r="J71" s="95"/>
      <c r="K71" s="95"/>
      <c r="L71" s="95"/>
      <c r="M71" s="1"/>
      <c r="N71" s="1"/>
    </row>
    <row r="72" spans="1:14" ht="15" customHeight="1">
      <c r="A72" s="95"/>
      <c r="B72" s="95"/>
      <c r="C72" s="95"/>
      <c r="D72" s="95"/>
      <c r="E72" s="95"/>
      <c r="F72" s="95"/>
      <c r="G72" s="95"/>
      <c r="H72" s="95"/>
      <c r="I72" s="95"/>
      <c r="J72" s="95"/>
      <c r="K72" s="95"/>
      <c r="L72" s="95"/>
      <c r="M72" s="1"/>
      <c r="N72" s="1"/>
    </row>
    <row r="73" spans="1:14" ht="15" customHeight="1">
      <c r="A73" s="1"/>
      <c r="B73" s="1"/>
      <c r="C73" s="1"/>
      <c r="D73" s="1"/>
      <c r="E73" s="1"/>
      <c r="F73" s="1"/>
      <c r="G73" s="1"/>
      <c r="H73" s="1"/>
      <c r="I73" s="1"/>
      <c r="J73" s="1"/>
      <c r="K73" s="1"/>
      <c r="L73" s="1"/>
      <c r="M73" s="1"/>
      <c r="N73" s="1"/>
    </row>
    <row r="74" spans="1:14" ht="15" customHeight="1">
      <c r="A74" s="1"/>
      <c r="B74" s="1"/>
      <c r="C74" s="1"/>
      <c r="D74" s="1"/>
      <c r="E74" s="1"/>
      <c r="F74" s="1"/>
      <c r="G74" s="1"/>
      <c r="H74" s="1"/>
      <c r="I74" s="1"/>
      <c r="J74" s="1"/>
      <c r="K74" s="1"/>
      <c r="L74" s="1"/>
      <c r="M74" s="1"/>
      <c r="N74" s="1"/>
    </row>
    <row r="75" spans="1:14" ht="15" customHeight="1">
      <c r="A75" s="1"/>
      <c r="B75" s="1"/>
      <c r="C75" s="1"/>
      <c r="D75" s="1"/>
      <c r="E75" s="1"/>
      <c r="F75" s="1"/>
      <c r="G75" s="1"/>
      <c r="H75" s="1"/>
      <c r="I75" s="1"/>
      <c r="J75" s="1"/>
      <c r="K75" s="1"/>
      <c r="L75" s="1"/>
      <c r="M75" s="1"/>
      <c r="N75" s="1"/>
    </row>
    <row r="76" spans="1:14" ht="15" customHeight="1">
      <c r="A76" s="1"/>
      <c r="B76" s="1"/>
      <c r="C76" s="1"/>
      <c r="D76" s="1"/>
      <c r="E76" s="1"/>
      <c r="F76" s="1"/>
      <c r="G76" s="1"/>
      <c r="H76" s="1"/>
      <c r="I76" s="1"/>
      <c r="J76" s="1"/>
      <c r="K76" s="1"/>
      <c r="L76" s="1"/>
      <c r="M76" s="1"/>
      <c r="N76" s="1"/>
    </row>
    <row r="77" spans="1:14" ht="15" customHeight="1">
      <c r="A77" s="1"/>
      <c r="B77" s="1"/>
      <c r="C77" s="1"/>
      <c r="D77" s="1"/>
      <c r="E77" s="1"/>
      <c r="F77" s="1"/>
      <c r="G77" s="1"/>
      <c r="H77" s="1"/>
      <c r="I77" s="1"/>
      <c r="J77" s="1"/>
      <c r="K77" s="1"/>
      <c r="L77" s="1"/>
      <c r="M77" s="1"/>
      <c r="N77" s="1"/>
    </row>
    <row r="78" spans="1:14" ht="15" customHeight="1">
      <c r="A78" s="1"/>
      <c r="B78" s="1"/>
      <c r="C78" s="1"/>
      <c r="D78" s="1"/>
      <c r="E78" s="1"/>
      <c r="F78" s="1"/>
      <c r="G78" s="1"/>
      <c r="H78" s="1"/>
      <c r="I78" s="1"/>
      <c r="J78" s="1"/>
      <c r="K78" s="1"/>
      <c r="L78" s="1"/>
      <c r="M78" s="1"/>
      <c r="N78" s="1"/>
    </row>
    <row r="79" spans="1:14" ht="15" customHeight="1">
      <c r="A79" s="1"/>
      <c r="B79" s="1"/>
      <c r="C79" s="1"/>
      <c r="D79" s="1"/>
      <c r="E79" s="1"/>
      <c r="F79" s="1"/>
      <c r="G79" s="1"/>
      <c r="H79" s="1"/>
      <c r="I79" s="1"/>
      <c r="J79" s="1"/>
      <c r="K79" s="1"/>
      <c r="L79" s="1"/>
      <c r="M79" s="1"/>
      <c r="N79" s="1"/>
    </row>
    <row r="80" spans="1:14" ht="15" customHeight="1">
      <c r="A80" s="1"/>
      <c r="B80" s="1"/>
      <c r="C80" s="1"/>
      <c r="D80" s="1"/>
      <c r="E80" s="1"/>
      <c r="F80" s="1"/>
      <c r="G80" s="1"/>
      <c r="H80" s="1"/>
      <c r="I80" s="1"/>
      <c r="J80" s="1"/>
      <c r="K80" s="1"/>
      <c r="L80" s="1"/>
      <c r="M80" s="1"/>
      <c r="N80" s="1"/>
    </row>
    <row r="81" spans="1:14" ht="15" customHeight="1">
      <c r="A81" s="1"/>
      <c r="B81" s="1"/>
      <c r="C81" s="1"/>
      <c r="D81" s="1"/>
      <c r="E81" s="1"/>
      <c r="F81" s="1"/>
      <c r="G81" s="1"/>
      <c r="H81" s="1"/>
      <c r="I81" s="1"/>
      <c r="J81" s="1"/>
      <c r="K81" s="1"/>
      <c r="L81" s="1"/>
      <c r="M81" s="1"/>
      <c r="N81" s="1"/>
    </row>
    <row r="82" spans="1:14" ht="15" customHeight="1">
      <c r="A82" s="1"/>
      <c r="B82" s="1"/>
      <c r="C82" s="1"/>
      <c r="D82" s="1"/>
      <c r="E82" s="1"/>
      <c r="F82" s="1"/>
      <c r="G82" s="1"/>
      <c r="H82" s="1"/>
      <c r="I82" s="1"/>
      <c r="J82" s="1"/>
      <c r="K82" s="1"/>
      <c r="L82" s="1"/>
      <c r="M82" s="1"/>
      <c r="N82" s="1"/>
    </row>
    <row r="83" spans="1:14" ht="15" customHeight="1">
      <c r="A83" s="1"/>
      <c r="B83" s="1"/>
      <c r="C83" s="1"/>
      <c r="D83" s="1"/>
      <c r="E83" s="1"/>
      <c r="F83" s="1"/>
      <c r="G83" s="1"/>
      <c r="H83" s="1"/>
      <c r="I83" s="1"/>
      <c r="J83" s="1"/>
      <c r="K83" s="1"/>
      <c r="L83" s="1"/>
      <c r="M83" s="1"/>
      <c r="N83" s="1"/>
    </row>
    <row r="84" spans="1:14" ht="15" customHeight="1">
      <c r="A84" s="1"/>
      <c r="B84" s="1"/>
      <c r="C84" s="1"/>
      <c r="D84" s="1"/>
      <c r="E84" s="1"/>
      <c r="F84" s="1"/>
      <c r="G84" s="1"/>
      <c r="H84" s="1"/>
      <c r="I84" s="1"/>
      <c r="J84" s="1"/>
      <c r="K84" s="1"/>
      <c r="L84" s="1"/>
      <c r="M84" s="1"/>
      <c r="N84" s="1"/>
    </row>
    <row r="85" spans="1:14" ht="15" customHeight="1">
      <c r="A85" s="1"/>
      <c r="B85" s="1"/>
      <c r="C85" s="1"/>
      <c r="D85" s="1"/>
      <c r="E85" s="1"/>
      <c r="F85" s="1"/>
      <c r="G85" s="1"/>
      <c r="H85" s="1"/>
      <c r="I85" s="1"/>
      <c r="J85" s="1"/>
      <c r="K85" s="1"/>
      <c r="L85" s="1"/>
      <c r="M85" s="1"/>
      <c r="N85" s="1"/>
    </row>
    <row r="86" spans="1:14" ht="15" customHeight="1">
      <c r="A86" s="1"/>
      <c r="B86" s="1"/>
      <c r="C86" s="1"/>
      <c r="D86" s="1"/>
      <c r="E86" s="1"/>
      <c r="F86" s="1"/>
      <c r="G86" s="1"/>
      <c r="H86" s="1"/>
      <c r="I86" s="1"/>
      <c r="J86" s="1"/>
      <c r="K86" s="1"/>
      <c r="L86" s="1"/>
      <c r="M86" s="1"/>
      <c r="N86" s="1"/>
    </row>
    <row r="87" spans="1:14" ht="15" customHeight="1">
      <c r="A87" s="1"/>
      <c r="B87" s="1"/>
      <c r="C87" s="1"/>
      <c r="D87" s="1"/>
      <c r="E87" s="1"/>
      <c r="F87" s="1"/>
      <c r="G87" s="1"/>
      <c r="H87" s="1"/>
      <c r="I87" s="1"/>
      <c r="J87" s="1"/>
      <c r="K87" s="1"/>
      <c r="L87" s="1"/>
      <c r="M87" s="1"/>
      <c r="N87" s="1"/>
    </row>
    <row r="88" spans="1:14" ht="15" customHeight="1">
      <c r="A88" s="1"/>
      <c r="B88" s="1"/>
      <c r="C88" s="1"/>
      <c r="D88" s="1"/>
      <c r="E88" s="1"/>
      <c r="F88" s="1"/>
      <c r="G88" s="1"/>
      <c r="H88" s="1"/>
      <c r="I88" s="1"/>
      <c r="J88" s="1"/>
      <c r="K88" s="1"/>
      <c r="L88" s="1"/>
      <c r="M88" s="1"/>
      <c r="N88" s="1"/>
    </row>
    <row r="89" spans="1:14" ht="15" customHeight="1">
      <c r="A89" s="1"/>
      <c r="B89" s="1"/>
      <c r="C89" s="1"/>
      <c r="D89" s="1"/>
      <c r="E89" s="1"/>
      <c r="F89" s="1"/>
      <c r="G89" s="1"/>
      <c r="H89" s="1"/>
      <c r="I89" s="1"/>
      <c r="J89" s="1"/>
      <c r="K89" s="1"/>
      <c r="L89" s="1"/>
      <c r="M89" s="1"/>
      <c r="N89" s="1"/>
    </row>
    <row r="90" spans="1:14" ht="15" customHeight="1">
      <c r="A90" s="1"/>
      <c r="B90" s="1"/>
      <c r="C90" s="1"/>
      <c r="D90" s="1"/>
      <c r="E90" s="1"/>
      <c r="F90" s="1"/>
      <c r="G90" s="1"/>
      <c r="H90" s="1"/>
      <c r="I90" s="1"/>
      <c r="J90" s="1"/>
      <c r="K90" s="1"/>
      <c r="L90" s="1"/>
      <c r="M90" s="1"/>
      <c r="N90" s="1"/>
    </row>
    <row r="91" spans="1:14" ht="15" customHeight="1">
      <c r="A91" s="1"/>
      <c r="B91" s="1"/>
      <c r="C91" s="1"/>
      <c r="D91" s="1"/>
      <c r="E91" s="1"/>
      <c r="F91" s="1"/>
      <c r="G91" s="1"/>
      <c r="H91" s="1"/>
      <c r="I91" s="1"/>
      <c r="J91" s="1"/>
      <c r="K91" s="1"/>
      <c r="L91" s="1"/>
      <c r="M91" s="1"/>
      <c r="N91" s="1"/>
    </row>
    <row r="92" spans="1:14" ht="15" customHeight="1">
      <c r="A92" s="1"/>
      <c r="B92" s="1"/>
      <c r="C92" s="1"/>
      <c r="D92" s="1"/>
      <c r="E92" s="1"/>
      <c r="F92" s="1"/>
      <c r="G92" s="1"/>
      <c r="H92" s="1"/>
      <c r="I92" s="1"/>
      <c r="J92" s="1"/>
      <c r="K92" s="1"/>
      <c r="L92" s="1"/>
      <c r="M92" s="1"/>
      <c r="N92" s="1"/>
    </row>
    <row r="93" spans="1:14" ht="15" customHeight="1">
      <c r="A93" s="1"/>
      <c r="B93" s="1"/>
      <c r="C93" s="1"/>
      <c r="D93" s="1"/>
      <c r="E93" s="1"/>
      <c r="F93" s="1"/>
      <c r="G93" s="1"/>
      <c r="H93" s="1"/>
      <c r="I93" s="1"/>
      <c r="J93" s="1"/>
      <c r="K93" s="1"/>
      <c r="L93" s="1"/>
      <c r="M93" s="1"/>
      <c r="N93" s="1"/>
    </row>
    <row r="94" spans="1:14" ht="15" customHeight="1">
      <c r="A94" s="1"/>
      <c r="B94" s="1"/>
      <c r="C94" s="1"/>
      <c r="D94" s="1"/>
      <c r="E94" s="1"/>
      <c r="F94" s="1"/>
      <c r="G94" s="1"/>
      <c r="H94" s="1"/>
      <c r="I94" s="1"/>
      <c r="J94" s="1"/>
      <c r="K94" s="1"/>
      <c r="L94" s="1"/>
      <c r="M94" s="1"/>
      <c r="N94" s="1"/>
    </row>
    <row r="95" spans="1:14" ht="15" customHeight="1">
      <c r="A95" s="1"/>
      <c r="B95" s="1"/>
      <c r="C95" s="1"/>
      <c r="D95" s="1"/>
      <c r="E95" s="1"/>
      <c r="F95" s="1"/>
      <c r="G95" s="1"/>
      <c r="H95" s="1"/>
      <c r="I95" s="1"/>
      <c r="J95" s="1"/>
      <c r="K95" s="1"/>
      <c r="L95" s="1"/>
      <c r="M95" s="1"/>
      <c r="N95" s="1"/>
    </row>
    <row r="96" spans="1:14" ht="15" customHeight="1">
      <c r="A96" s="1"/>
      <c r="B96" s="1"/>
      <c r="C96" s="1"/>
      <c r="D96" s="1"/>
      <c r="E96" s="1"/>
      <c r="F96" s="1"/>
      <c r="G96" s="1"/>
      <c r="H96" s="1"/>
      <c r="I96" s="1"/>
      <c r="J96" s="1"/>
      <c r="K96" s="1"/>
      <c r="L96" s="1"/>
      <c r="M96" s="1"/>
      <c r="N96" s="1"/>
    </row>
    <row r="97" spans="1:14" ht="15" customHeight="1">
      <c r="A97" s="1"/>
      <c r="B97" s="1"/>
      <c r="C97" s="1"/>
      <c r="D97" s="1"/>
      <c r="E97" s="1"/>
      <c r="F97" s="1"/>
      <c r="G97" s="1"/>
      <c r="H97" s="1"/>
      <c r="I97" s="1"/>
      <c r="J97" s="1"/>
      <c r="K97" s="1"/>
      <c r="L97" s="1"/>
      <c r="M97" s="1"/>
      <c r="N97" s="1"/>
    </row>
    <row r="98" spans="1:14" ht="15" customHeight="1">
      <c r="A98" s="1"/>
      <c r="B98" s="1"/>
      <c r="C98" s="1"/>
      <c r="D98" s="1"/>
      <c r="E98" s="1"/>
      <c r="F98" s="1"/>
      <c r="G98" s="1"/>
      <c r="H98" s="1"/>
      <c r="I98" s="1"/>
      <c r="J98" s="1"/>
      <c r="K98" s="1"/>
      <c r="L98" s="1"/>
      <c r="M98" s="1"/>
      <c r="N98" s="1"/>
    </row>
    <row r="99" spans="1:14" ht="15" customHeight="1">
      <c r="A99" s="1"/>
      <c r="B99" s="1"/>
      <c r="C99" s="1"/>
      <c r="D99" s="1"/>
      <c r="E99" s="1"/>
      <c r="F99" s="1"/>
      <c r="G99" s="1"/>
      <c r="H99" s="1"/>
      <c r="I99" s="1"/>
      <c r="J99" s="1"/>
      <c r="K99" s="1"/>
      <c r="L99" s="1"/>
      <c r="M99" s="1"/>
      <c r="N99" s="1"/>
    </row>
    <row r="100" spans="1:14" ht="15" customHeight="1">
      <c r="A100" s="1"/>
      <c r="B100" s="1"/>
      <c r="C100" s="1"/>
      <c r="D100" s="1"/>
      <c r="E100" s="1"/>
      <c r="F100" s="1"/>
      <c r="G100" s="1"/>
      <c r="H100" s="1"/>
      <c r="I100" s="1"/>
      <c r="J100" s="1"/>
      <c r="K100" s="1"/>
      <c r="L100" s="1"/>
      <c r="M100" s="1"/>
      <c r="N100" s="1"/>
    </row>
    <row r="101" spans="1:14" ht="15" customHeight="1">
      <c r="A101" s="1"/>
      <c r="B101" s="1"/>
      <c r="C101" s="1"/>
      <c r="D101" s="1"/>
      <c r="E101" s="1"/>
      <c r="F101" s="1"/>
      <c r="G101" s="1"/>
      <c r="H101" s="1"/>
      <c r="I101" s="1"/>
      <c r="J101" s="1"/>
      <c r="K101" s="1"/>
      <c r="L101" s="1"/>
      <c r="M101" s="1"/>
      <c r="N101" s="1"/>
    </row>
    <row r="102" spans="1:14" ht="15" customHeight="1">
      <c r="A102" s="1"/>
      <c r="B102" s="1"/>
      <c r="C102" s="1"/>
      <c r="D102" s="1"/>
      <c r="E102" s="1"/>
      <c r="F102" s="1"/>
      <c r="G102" s="1"/>
      <c r="H102" s="1"/>
      <c r="I102" s="1"/>
      <c r="J102" s="1"/>
      <c r="K102" s="1"/>
      <c r="L102" s="1"/>
      <c r="M102" s="1"/>
      <c r="N102" s="1"/>
    </row>
    <row r="103" spans="1:14" ht="15" customHeight="1">
      <c r="A103" s="1"/>
      <c r="B103" s="1"/>
      <c r="C103" s="1"/>
      <c r="D103" s="1"/>
      <c r="E103" s="1"/>
      <c r="F103" s="1"/>
      <c r="G103" s="1"/>
      <c r="H103" s="1"/>
      <c r="I103" s="1"/>
      <c r="J103" s="1"/>
      <c r="K103" s="1"/>
      <c r="L103" s="1"/>
      <c r="M103" s="1"/>
      <c r="N103" s="1"/>
    </row>
    <row r="104" spans="1:14" ht="15" customHeight="1">
      <c r="A104" s="1"/>
      <c r="B104" s="1"/>
      <c r="C104" s="1"/>
      <c r="D104" s="1"/>
      <c r="E104" s="1"/>
      <c r="F104" s="1"/>
      <c r="G104" s="1"/>
      <c r="H104" s="1"/>
      <c r="I104" s="1"/>
      <c r="J104" s="1"/>
      <c r="K104" s="1"/>
      <c r="L104" s="1"/>
      <c r="M104" s="1"/>
      <c r="N104" s="1"/>
    </row>
    <row r="105" spans="1:14" ht="15" customHeight="1">
      <c r="A105" s="1"/>
      <c r="B105" s="1"/>
      <c r="C105" s="1"/>
      <c r="D105" s="1"/>
      <c r="E105" s="1"/>
      <c r="F105" s="1"/>
      <c r="G105" s="1"/>
      <c r="H105" s="1"/>
      <c r="I105" s="1"/>
      <c r="J105" s="1"/>
      <c r="K105" s="1"/>
      <c r="L105" s="1"/>
      <c r="M105" s="1"/>
      <c r="N105" s="1"/>
    </row>
    <row r="106" spans="1:14" ht="15" customHeight="1">
      <c r="A106" s="1"/>
      <c r="B106" s="1"/>
      <c r="C106" s="1"/>
      <c r="D106" s="1"/>
      <c r="E106" s="1"/>
      <c r="F106" s="1"/>
      <c r="G106" s="1"/>
      <c r="H106" s="1"/>
      <c r="I106" s="1"/>
      <c r="J106" s="1"/>
      <c r="K106" s="1"/>
      <c r="L106" s="1"/>
      <c r="M106" s="1"/>
      <c r="N106" s="1"/>
    </row>
    <row r="107" spans="1:14" ht="15" customHeight="1">
      <c r="A107" s="1"/>
      <c r="B107" s="1"/>
      <c r="C107" s="1"/>
      <c r="D107" s="1"/>
      <c r="E107" s="1"/>
      <c r="F107" s="1"/>
      <c r="G107" s="1"/>
      <c r="H107" s="1"/>
      <c r="I107" s="1"/>
      <c r="J107" s="1"/>
      <c r="K107" s="1"/>
      <c r="L107" s="1"/>
      <c r="M107" s="1"/>
      <c r="N107" s="1"/>
    </row>
    <row r="108" spans="1:14" ht="15" customHeight="1">
      <c r="A108" s="1"/>
      <c r="B108" s="1"/>
      <c r="C108" s="1"/>
      <c r="D108" s="1"/>
      <c r="E108" s="1"/>
      <c r="F108" s="1"/>
      <c r="G108" s="1"/>
      <c r="H108" s="1"/>
      <c r="I108" s="1"/>
      <c r="J108" s="1"/>
      <c r="K108" s="1"/>
      <c r="L108" s="1"/>
      <c r="M108" s="1"/>
      <c r="N108" s="1"/>
    </row>
    <row r="109" spans="1:14" ht="15" customHeight="1">
      <c r="A109" s="1"/>
      <c r="B109" s="1"/>
      <c r="C109" s="1"/>
      <c r="D109" s="1"/>
      <c r="E109" s="1"/>
      <c r="F109" s="1"/>
      <c r="G109" s="1"/>
      <c r="H109" s="1"/>
      <c r="I109" s="1"/>
      <c r="J109" s="1"/>
      <c r="K109" s="1"/>
      <c r="L109" s="1"/>
      <c r="M109" s="1"/>
      <c r="N109" s="1"/>
    </row>
    <row r="110" spans="1:14" ht="15" customHeight="1">
      <c r="A110" s="1"/>
      <c r="B110" s="1"/>
      <c r="C110" s="1"/>
      <c r="D110" s="1"/>
      <c r="E110" s="1"/>
      <c r="F110" s="1"/>
      <c r="G110" s="1"/>
      <c r="H110" s="1"/>
      <c r="I110" s="1"/>
      <c r="J110" s="1"/>
      <c r="K110" s="1"/>
      <c r="L110" s="1"/>
      <c r="M110" s="1"/>
      <c r="N110" s="1"/>
    </row>
    <row r="111" spans="1:14" ht="15" customHeight="1">
      <c r="A111" s="1"/>
      <c r="B111" s="1"/>
      <c r="C111" s="1"/>
      <c r="D111" s="1"/>
      <c r="E111" s="1"/>
      <c r="F111" s="1"/>
      <c r="G111" s="1"/>
      <c r="H111" s="1"/>
      <c r="I111" s="1"/>
      <c r="J111" s="1"/>
      <c r="K111" s="1"/>
      <c r="L111" s="1"/>
      <c r="M111" s="1"/>
      <c r="N111" s="1"/>
    </row>
    <row r="112" spans="1:14" ht="15" customHeight="1">
      <c r="A112" s="1"/>
      <c r="B112" s="1"/>
      <c r="C112" s="1"/>
      <c r="D112" s="1"/>
      <c r="E112" s="1"/>
      <c r="F112" s="1"/>
      <c r="G112" s="1"/>
      <c r="H112" s="1"/>
      <c r="I112" s="1"/>
      <c r="J112" s="1"/>
      <c r="K112" s="1"/>
      <c r="L112" s="1"/>
      <c r="M112" s="1"/>
      <c r="N112" s="1"/>
    </row>
    <row r="113" spans="1:14" ht="15" customHeight="1">
      <c r="A113" s="1"/>
      <c r="B113" s="1"/>
      <c r="C113" s="1"/>
      <c r="D113" s="1"/>
      <c r="E113" s="1"/>
      <c r="F113" s="1"/>
      <c r="G113" s="1"/>
      <c r="H113" s="1"/>
      <c r="I113" s="1"/>
      <c r="J113" s="1"/>
      <c r="K113" s="1"/>
      <c r="L113" s="1"/>
      <c r="M113" s="1"/>
      <c r="N113" s="1"/>
    </row>
    <row r="114" spans="1:14" ht="15" customHeight="1">
      <c r="A114" s="1"/>
      <c r="B114" s="1"/>
      <c r="C114" s="1"/>
      <c r="D114" s="1"/>
      <c r="E114" s="1"/>
      <c r="F114" s="1"/>
      <c r="G114" s="1"/>
      <c r="H114" s="1"/>
      <c r="I114" s="1"/>
      <c r="J114" s="1"/>
      <c r="K114" s="1"/>
      <c r="L114" s="1"/>
      <c r="M114" s="1"/>
      <c r="N114" s="1"/>
    </row>
    <row r="115" spans="1:14" ht="15" customHeight="1">
      <c r="A115" s="1"/>
      <c r="B115" s="1"/>
      <c r="C115" s="1"/>
      <c r="D115" s="1"/>
      <c r="E115" s="1"/>
      <c r="F115" s="1"/>
      <c r="G115" s="1"/>
      <c r="H115" s="1"/>
      <c r="I115" s="1"/>
      <c r="J115" s="1"/>
      <c r="K115" s="1"/>
      <c r="L115" s="1"/>
      <c r="M115" s="1"/>
      <c r="N115" s="1"/>
    </row>
    <row r="116" spans="1:14" ht="15" customHeight="1">
      <c r="A116" s="1"/>
      <c r="B116" s="1"/>
      <c r="C116" s="1"/>
      <c r="D116" s="1"/>
      <c r="E116" s="1"/>
      <c r="F116" s="1"/>
      <c r="G116" s="1"/>
      <c r="H116" s="1"/>
      <c r="I116" s="1"/>
      <c r="J116" s="1"/>
      <c r="K116" s="1"/>
      <c r="L116" s="1"/>
      <c r="M116" s="1"/>
      <c r="N116" s="1"/>
    </row>
    <row r="117" spans="1:14" ht="15" customHeight="1">
      <c r="A117" s="1"/>
      <c r="B117" s="1"/>
      <c r="C117" s="1"/>
      <c r="D117" s="1"/>
      <c r="E117" s="1"/>
      <c r="F117" s="1"/>
      <c r="G117" s="1"/>
      <c r="H117" s="1"/>
      <c r="I117" s="1"/>
      <c r="J117" s="1"/>
      <c r="K117" s="1"/>
      <c r="L117" s="1"/>
      <c r="M117" s="1"/>
      <c r="N117" s="1"/>
    </row>
    <row r="118" spans="1:14" ht="15" customHeight="1">
      <c r="A118" s="1"/>
      <c r="B118" s="1"/>
      <c r="C118" s="1"/>
      <c r="D118" s="1"/>
      <c r="E118" s="1"/>
      <c r="F118" s="1"/>
      <c r="G118" s="1"/>
      <c r="H118" s="1"/>
      <c r="I118" s="1"/>
      <c r="J118" s="1"/>
      <c r="K118" s="1"/>
      <c r="L118" s="1"/>
      <c r="M118" s="1"/>
      <c r="N118" s="1"/>
    </row>
    <row r="119" spans="1:14" ht="15" customHeight="1">
      <c r="A119" s="1"/>
      <c r="B119" s="1"/>
      <c r="C119" s="1"/>
      <c r="D119" s="1"/>
      <c r="E119" s="1"/>
      <c r="F119" s="1"/>
      <c r="G119" s="1"/>
      <c r="H119" s="1"/>
      <c r="I119" s="1"/>
      <c r="J119" s="1"/>
      <c r="K119" s="1"/>
      <c r="L119" s="1"/>
      <c r="M119" s="1"/>
      <c r="N119" s="1"/>
    </row>
    <row r="120" spans="1:14" ht="15" customHeight="1">
      <c r="A120" s="1"/>
      <c r="B120" s="1"/>
      <c r="C120" s="1"/>
      <c r="D120" s="1"/>
      <c r="E120" s="1"/>
      <c r="F120" s="1"/>
      <c r="G120" s="1"/>
      <c r="H120" s="1"/>
      <c r="I120" s="1"/>
      <c r="J120" s="1"/>
      <c r="K120" s="1"/>
      <c r="L120" s="1"/>
      <c r="M120" s="1"/>
      <c r="N120" s="1"/>
    </row>
    <row r="121" spans="1:14" ht="15" customHeight="1">
      <c r="A121" s="1"/>
      <c r="B121" s="1"/>
      <c r="C121" s="1"/>
      <c r="D121" s="1"/>
      <c r="E121" s="1"/>
      <c r="F121" s="1"/>
      <c r="G121" s="1"/>
      <c r="H121" s="1"/>
      <c r="I121" s="1"/>
      <c r="J121" s="1"/>
      <c r="K121" s="1"/>
      <c r="L121" s="1"/>
      <c r="M121" s="1"/>
      <c r="N121" s="1"/>
    </row>
    <row r="122" spans="1:14" ht="15" customHeight="1">
      <c r="A122" s="1"/>
      <c r="B122" s="1"/>
      <c r="C122" s="1"/>
      <c r="D122" s="1"/>
      <c r="E122" s="1"/>
      <c r="F122" s="1"/>
      <c r="G122" s="1"/>
      <c r="H122" s="1"/>
      <c r="I122" s="1"/>
      <c r="J122" s="1"/>
      <c r="K122" s="1"/>
      <c r="L122" s="1"/>
      <c r="M122" s="1"/>
      <c r="N122" s="1"/>
    </row>
    <row r="123" spans="1:14" ht="15" customHeight="1">
      <c r="A123" s="1"/>
      <c r="B123" s="1"/>
      <c r="C123" s="1"/>
      <c r="D123" s="1"/>
      <c r="E123" s="1"/>
      <c r="F123" s="1"/>
      <c r="G123" s="1"/>
      <c r="H123" s="1"/>
      <c r="I123" s="1"/>
      <c r="J123" s="1"/>
      <c r="K123" s="1"/>
      <c r="L123" s="1"/>
      <c r="M123" s="1"/>
      <c r="N123" s="1"/>
    </row>
    <row r="124" spans="1:14" ht="15" customHeight="1">
      <c r="A124" s="1"/>
      <c r="B124" s="1"/>
      <c r="C124" s="1"/>
      <c r="D124" s="1"/>
      <c r="E124" s="1"/>
      <c r="F124" s="1"/>
      <c r="G124" s="1"/>
      <c r="H124" s="1"/>
      <c r="I124" s="1"/>
      <c r="J124" s="1"/>
      <c r="K124" s="1"/>
      <c r="L124" s="1"/>
      <c r="M124" s="1"/>
      <c r="N124" s="1"/>
    </row>
    <row r="125" spans="1:14" ht="15" customHeight="1">
      <c r="A125" s="1"/>
      <c r="B125" s="1"/>
      <c r="C125" s="1"/>
      <c r="D125" s="1"/>
      <c r="E125" s="1"/>
      <c r="F125" s="1"/>
      <c r="G125" s="1"/>
      <c r="H125" s="1"/>
      <c r="I125" s="1"/>
      <c r="J125" s="1"/>
      <c r="K125" s="1"/>
      <c r="L125" s="1"/>
      <c r="M125" s="1"/>
      <c r="N125" s="1"/>
    </row>
    <row r="126" spans="1:14" ht="15" customHeight="1">
      <c r="A126" s="1"/>
      <c r="B126" s="1"/>
      <c r="C126" s="1"/>
      <c r="D126" s="1"/>
      <c r="E126" s="1"/>
      <c r="F126" s="1"/>
      <c r="G126" s="1"/>
      <c r="H126" s="1"/>
      <c r="I126" s="1"/>
      <c r="J126" s="1"/>
      <c r="K126" s="1"/>
      <c r="L126" s="1"/>
      <c r="M126" s="1"/>
      <c r="N126" s="1"/>
    </row>
    <row r="127" spans="1:14" ht="15" customHeight="1">
      <c r="A127" s="1"/>
      <c r="B127" s="1"/>
      <c r="C127" s="1"/>
      <c r="D127" s="1"/>
      <c r="E127" s="1"/>
      <c r="F127" s="1"/>
      <c r="G127" s="1"/>
      <c r="H127" s="1"/>
      <c r="I127" s="1"/>
      <c r="J127" s="1"/>
      <c r="K127" s="1"/>
      <c r="L127" s="1"/>
      <c r="M127" s="1"/>
      <c r="N127" s="1"/>
    </row>
    <row r="128" spans="1:14" ht="15" customHeight="1">
      <c r="A128" s="1"/>
      <c r="B128" s="1"/>
      <c r="C128" s="1"/>
      <c r="D128" s="1"/>
      <c r="E128" s="1"/>
      <c r="F128" s="1"/>
      <c r="G128" s="1"/>
      <c r="H128" s="1"/>
      <c r="I128" s="1"/>
      <c r="J128" s="1"/>
      <c r="K128" s="1"/>
      <c r="L128" s="1"/>
      <c r="M128" s="1"/>
      <c r="N128" s="1"/>
    </row>
    <row r="129" spans="1:14" ht="15" customHeight="1">
      <c r="A129" s="1"/>
      <c r="B129" s="1"/>
      <c r="C129" s="1"/>
      <c r="D129" s="1"/>
      <c r="E129" s="1"/>
      <c r="F129" s="1"/>
      <c r="G129" s="1"/>
      <c r="H129" s="1"/>
      <c r="I129" s="1"/>
      <c r="J129" s="1"/>
      <c r="K129" s="1"/>
      <c r="L129" s="1"/>
      <c r="M129" s="1"/>
      <c r="N129" s="1"/>
    </row>
    <row r="130" spans="1:14" ht="15" customHeight="1">
      <c r="A130" s="1"/>
      <c r="B130" s="1"/>
      <c r="C130" s="1"/>
      <c r="D130" s="1"/>
      <c r="E130" s="1"/>
      <c r="F130" s="1"/>
      <c r="G130" s="1"/>
      <c r="H130" s="1"/>
      <c r="I130" s="1"/>
      <c r="J130" s="1"/>
      <c r="K130" s="1"/>
      <c r="L130" s="1"/>
      <c r="M130" s="1"/>
      <c r="N130" s="1"/>
    </row>
    <row r="131" spans="1:14" ht="15" customHeight="1">
      <c r="A131" s="1"/>
      <c r="B131" s="1"/>
      <c r="C131" s="1"/>
      <c r="D131" s="1"/>
      <c r="E131" s="1"/>
      <c r="F131" s="1"/>
      <c r="G131" s="1"/>
      <c r="H131" s="1"/>
      <c r="I131" s="1"/>
      <c r="J131" s="1"/>
      <c r="K131" s="1"/>
      <c r="L131" s="1"/>
      <c r="M131" s="1"/>
      <c r="N131" s="1"/>
    </row>
    <row r="132" spans="1:14" ht="15" customHeight="1">
      <c r="A132" s="1"/>
      <c r="B132" s="1"/>
      <c r="C132" s="1"/>
      <c r="D132" s="1"/>
      <c r="E132" s="1"/>
      <c r="F132" s="1"/>
      <c r="G132" s="1"/>
      <c r="H132" s="1"/>
      <c r="I132" s="1"/>
      <c r="J132" s="1"/>
      <c r="K132" s="1"/>
      <c r="L132" s="1"/>
      <c r="M132" s="1"/>
      <c r="N132" s="1"/>
    </row>
    <row r="133" spans="1:14" ht="15" customHeight="1">
      <c r="A133" s="1"/>
      <c r="B133" s="1"/>
      <c r="C133" s="1"/>
      <c r="D133" s="1"/>
      <c r="E133" s="1"/>
      <c r="F133" s="1"/>
      <c r="G133" s="1"/>
      <c r="H133" s="1"/>
      <c r="I133" s="1"/>
      <c r="J133" s="1"/>
      <c r="K133" s="1"/>
      <c r="L133" s="1"/>
      <c r="M133" s="1"/>
      <c r="N133" s="1"/>
    </row>
    <row r="134" spans="1:14" ht="15" customHeight="1">
      <c r="A134" s="1"/>
      <c r="B134" s="1"/>
      <c r="C134" s="1"/>
      <c r="D134" s="1"/>
      <c r="E134" s="1"/>
      <c r="F134" s="1"/>
      <c r="G134" s="1"/>
      <c r="H134" s="1"/>
      <c r="I134" s="1"/>
      <c r="J134" s="1"/>
      <c r="K134" s="1"/>
      <c r="L134" s="1"/>
      <c r="M134" s="1"/>
      <c r="N134" s="1"/>
    </row>
    <row r="135" spans="1:14" ht="15" customHeight="1">
      <c r="A135" s="1"/>
      <c r="B135" s="1"/>
      <c r="C135" s="1"/>
      <c r="D135" s="1"/>
      <c r="E135" s="1"/>
      <c r="F135" s="1"/>
      <c r="G135" s="1"/>
      <c r="H135" s="1"/>
      <c r="I135" s="1"/>
      <c r="J135" s="1"/>
      <c r="K135" s="1"/>
      <c r="L135" s="1"/>
      <c r="M135" s="1"/>
      <c r="N135" s="1"/>
    </row>
    <row r="136" spans="1:14" ht="15" customHeight="1">
      <c r="A136" s="1"/>
      <c r="B136" s="1"/>
      <c r="C136" s="1"/>
      <c r="D136" s="1"/>
      <c r="E136" s="1"/>
      <c r="F136" s="1"/>
      <c r="G136" s="1"/>
      <c r="H136" s="1"/>
      <c r="I136" s="1"/>
      <c r="J136" s="1"/>
      <c r="K136" s="1"/>
      <c r="L136" s="1"/>
      <c r="M136" s="1"/>
      <c r="N136" s="1"/>
    </row>
    <row r="137" spans="1:14" ht="15" customHeight="1">
      <c r="A137" s="1"/>
      <c r="B137" s="1"/>
      <c r="C137" s="1"/>
      <c r="D137" s="1"/>
      <c r="E137" s="1"/>
      <c r="F137" s="1"/>
      <c r="G137" s="1"/>
      <c r="H137" s="1"/>
      <c r="I137" s="1"/>
      <c r="J137" s="1"/>
      <c r="K137" s="1"/>
      <c r="L137" s="1"/>
      <c r="M137" s="1"/>
      <c r="N137" s="1"/>
    </row>
    <row r="138" spans="1:14" ht="15" customHeight="1">
      <c r="A138" s="1"/>
      <c r="B138" s="1"/>
      <c r="C138" s="1"/>
      <c r="D138" s="1"/>
      <c r="E138" s="1"/>
      <c r="F138" s="1"/>
      <c r="G138" s="1"/>
      <c r="H138" s="1"/>
      <c r="I138" s="1"/>
      <c r="J138" s="1"/>
      <c r="K138" s="1"/>
      <c r="L138" s="1"/>
      <c r="M138" s="1"/>
      <c r="N138" s="1"/>
    </row>
    <row r="139" spans="1:14" ht="15" customHeight="1">
      <c r="A139" s="1"/>
      <c r="B139" s="1"/>
      <c r="C139" s="1"/>
      <c r="D139" s="1"/>
      <c r="E139" s="1"/>
      <c r="F139" s="1"/>
      <c r="G139" s="1"/>
      <c r="H139" s="1"/>
      <c r="I139" s="1"/>
      <c r="J139" s="1"/>
      <c r="K139" s="1"/>
      <c r="L139" s="1"/>
      <c r="M139" s="1"/>
      <c r="N139" s="1"/>
    </row>
    <row r="140" spans="1:14" ht="15" customHeight="1">
      <c r="A140" s="1"/>
      <c r="B140" s="1"/>
      <c r="C140" s="1"/>
      <c r="D140" s="1"/>
      <c r="E140" s="1"/>
      <c r="F140" s="1"/>
      <c r="G140" s="1"/>
      <c r="H140" s="1"/>
      <c r="I140" s="1"/>
      <c r="J140" s="1"/>
      <c r="K140" s="1"/>
      <c r="L140" s="1"/>
      <c r="M140" s="1"/>
      <c r="N140" s="1"/>
    </row>
    <row r="141" spans="1:14" ht="15" customHeight="1">
      <c r="A141" s="1"/>
      <c r="B141" s="1"/>
      <c r="C141" s="1"/>
      <c r="D141" s="1"/>
      <c r="E141" s="1"/>
      <c r="F141" s="1"/>
      <c r="G141" s="1"/>
      <c r="H141" s="1"/>
      <c r="I141" s="1"/>
      <c r="J141" s="1"/>
      <c r="K141" s="1"/>
      <c r="L141" s="1"/>
      <c r="M141" s="1"/>
      <c r="N141" s="1"/>
    </row>
    <row r="142" spans="1:14" ht="15" customHeight="1">
      <c r="A142" s="1"/>
      <c r="B142" s="1"/>
      <c r="C142" s="1"/>
      <c r="D142" s="1"/>
      <c r="E142" s="1"/>
      <c r="F142" s="1"/>
      <c r="G142" s="1"/>
      <c r="H142" s="1"/>
      <c r="I142" s="1"/>
      <c r="J142" s="1"/>
      <c r="K142" s="1"/>
      <c r="L142" s="1"/>
      <c r="M142" s="1"/>
      <c r="N142" s="1"/>
    </row>
    <row r="143" spans="1:14" ht="15" customHeight="1">
      <c r="A143" s="1"/>
      <c r="B143" s="1"/>
      <c r="C143" s="1"/>
      <c r="D143" s="1"/>
      <c r="E143" s="1"/>
      <c r="F143" s="1"/>
      <c r="G143" s="1"/>
      <c r="H143" s="1"/>
      <c r="I143" s="1"/>
      <c r="J143" s="1"/>
      <c r="K143" s="1"/>
      <c r="L143" s="1"/>
      <c r="M143" s="1"/>
      <c r="N143" s="1"/>
    </row>
    <row r="144" spans="1:14" ht="15" customHeight="1">
      <c r="A144" s="1"/>
      <c r="B144" s="1"/>
      <c r="C144" s="1"/>
      <c r="D144" s="1"/>
      <c r="E144" s="1"/>
      <c r="F144" s="1"/>
      <c r="G144" s="1"/>
      <c r="H144" s="1"/>
      <c r="I144" s="1"/>
      <c r="J144" s="1"/>
      <c r="K144" s="1"/>
      <c r="L144" s="1"/>
      <c r="M144" s="1"/>
      <c r="N144" s="1"/>
    </row>
    <row r="145" spans="1:14" ht="15" customHeight="1">
      <c r="A145" s="1"/>
      <c r="B145" s="1"/>
      <c r="C145" s="1"/>
      <c r="D145" s="1"/>
      <c r="E145" s="1"/>
      <c r="F145" s="1"/>
      <c r="G145" s="1"/>
      <c r="H145" s="1"/>
      <c r="I145" s="1"/>
      <c r="J145" s="1"/>
      <c r="K145" s="1"/>
      <c r="L145" s="1"/>
      <c r="M145" s="1"/>
      <c r="N145" s="1"/>
    </row>
    <row r="146" spans="1:14" ht="15" customHeight="1">
      <c r="A146" s="1"/>
      <c r="B146" s="1"/>
      <c r="C146" s="1"/>
      <c r="D146" s="1"/>
      <c r="E146" s="1"/>
      <c r="F146" s="1"/>
      <c r="G146" s="1"/>
      <c r="H146" s="1"/>
      <c r="I146" s="1"/>
      <c r="J146" s="1"/>
      <c r="K146" s="1"/>
      <c r="L146" s="1"/>
      <c r="M146" s="1"/>
      <c r="N146" s="1"/>
    </row>
    <row r="147" spans="1:14" ht="15" customHeight="1">
      <c r="A147" s="1"/>
      <c r="B147" s="1"/>
      <c r="C147" s="1"/>
      <c r="D147" s="1"/>
      <c r="E147" s="1"/>
      <c r="F147" s="1"/>
      <c r="G147" s="1"/>
      <c r="H147" s="1"/>
      <c r="I147" s="1"/>
      <c r="J147" s="1"/>
      <c r="K147" s="1"/>
      <c r="L147" s="1"/>
      <c r="M147" s="1"/>
      <c r="N147" s="1"/>
    </row>
    <row r="148" spans="1:14" ht="15" customHeight="1">
      <c r="A148" s="1"/>
      <c r="B148" s="1"/>
      <c r="C148" s="1"/>
      <c r="D148" s="1"/>
      <c r="E148" s="1"/>
      <c r="F148" s="1"/>
      <c r="G148" s="1"/>
      <c r="H148" s="1"/>
      <c r="I148" s="1"/>
      <c r="J148" s="1"/>
      <c r="K148" s="1"/>
      <c r="L148" s="1"/>
      <c r="M148" s="1"/>
      <c r="N148" s="1"/>
    </row>
    <row r="149" spans="1:14" ht="15" customHeight="1">
      <c r="A149" s="1"/>
      <c r="B149" s="1"/>
      <c r="C149" s="1"/>
      <c r="D149" s="1"/>
      <c r="E149" s="1"/>
      <c r="F149" s="1"/>
      <c r="G149" s="1"/>
      <c r="H149" s="1"/>
      <c r="I149" s="1"/>
      <c r="J149" s="1"/>
      <c r="K149" s="1"/>
      <c r="L149" s="1"/>
      <c r="M149" s="1"/>
      <c r="N149" s="1"/>
    </row>
    <row r="150" spans="1:14" ht="15" customHeight="1">
      <c r="A150" s="1"/>
      <c r="B150" s="1"/>
      <c r="C150" s="1"/>
      <c r="D150" s="1"/>
      <c r="E150" s="1"/>
      <c r="F150" s="1"/>
      <c r="G150" s="1"/>
      <c r="H150" s="1"/>
      <c r="I150" s="1"/>
      <c r="J150" s="1"/>
      <c r="K150" s="1"/>
      <c r="L150" s="1"/>
      <c r="M150" s="1"/>
      <c r="N150" s="1"/>
    </row>
    <row r="151" spans="1:14" ht="15" customHeight="1">
      <c r="A151" s="1"/>
      <c r="B151" s="1"/>
      <c r="C151" s="1"/>
      <c r="D151" s="1"/>
      <c r="E151" s="1"/>
      <c r="F151" s="1"/>
      <c r="G151" s="1"/>
      <c r="H151" s="1"/>
      <c r="I151" s="1"/>
      <c r="J151" s="1"/>
      <c r="K151" s="1"/>
      <c r="L151" s="1"/>
      <c r="M151" s="1"/>
      <c r="N151" s="1"/>
    </row>
    <row r="152" spans="1:14" ht="15" customHeight="1">
      <c r="A152" s="1"/>
      <c r="B152" s="1"/>
      <c r="C152" s="1"/>
      <c r="D152" s="1"/>
      <c r="E152" s="1"/>
      <c r="F152" s="1"/>
      <c r="G152" s="1"/>
      <c r="H152" s="1"/>
      <c r="I152" s="1"/>
      <c r="J152" s="1"/>
      <c r="K152" s="1"/>
      <c r="L152" s="1"/>
      <c r="M152" s="1"/>
      <c r="N152" s="1"/>
    </row>
    <row r="153" spans="1:14" ht="15" customHeight="1">
      <c r="A153" s="1"/>
      <c r="B153" s="1"/>
      <c r="C153" s="1"/>
      <c r="D153" s="1"/>
      <c r="E153" s="1"/>
      <c r="F153" s="1"/>
      <c r="G153" s="1"/>
      <c r="H153" s="1"/>
      <c r="I153" s="1"/>
      <c r="J153" s="1"/>
      <c r="K153" s="1"/>
      <c r="L153" s="1"/>
      <c r="M153" s="1"/>
      <c r="N153" s="1"/>
    </row>
    <row r="154" spans="1:14" ht="15" customHeight="1">
      <c r="A154" s="1"/>
      <c r="B154" s="1"/>
      <c r="C154" s="1"/>
      <c r="D154" s="1"/>
      <c r="E154" s="1"/>
      <c r="F154" s="1"/>
      <c r="G154" s="1"/>
      <c r="H154" s="1"/>
      <c r="I154" s="1"/>
      <c r="J154" s="1"/>
      <c r="K154" s="1"/>
      <c r="L154" s="1"/>
      <c r="M154" s="1"/>
      <c r="N154" s="1"/>
    </row>
    <row r="155" spans="1:14" ht="15.75" customHeight="1"/>
    <row r="156" spans="1:14" ht="15.75" customHeight="1"/>
    <row r="157" spans="1:14" ht="15.75" customHeight="1"/>
    <row r="158" spans="1:14" ht="15.75" customHeight="1"/>
    <row r="159" spans="1:14" ht="15.75" customHeight="1"/>
    <row r="160" spans="1:14"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D5:F5"/>
    <mergeCell ref="A55:C55"/>
    <mergeCell ref="I55:K55"/>
    <mergeCell ref="A65:L68"/>
    <mergeCell ref="A69:L72"/>
  </mergeCells>
  <printOptions horizontalCentered="1"/>
  <pageMargins left="0.19685039370078741" right="0.19685039370078741" top="0.39370078740157483" bottom="0.39370078740157483"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2</vt:i4>
      </vt:variant>
    </vt:vector>
  </HeadingPairs>
  <TitlesOfParts>
    <vt:vector size="5" baseType="lpstr">
      <vt:lpstr>Instruções</vt:lpstr>
      <vt:lpstr>Súmula</vt:lpstr>
      <vt:lpstr>Resumo</vt:lpstr>
      <vt:lpstr>LS_EQUIPE1</vt:lpstr>
      <vt:lpstr>LS_EQUIPE2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Vinicius De Simoni</dc:creator>
  <cp:lastModifiedBy>Jose Jorge Farah Neto</cp:lastModifiedBy>
  <dcterms:created xsi:type="dcterms:W3CDTF">2011-02-06T02:23:49Z</dcterms:created>
  <dcterms:modified xsi:type="dcterms:W3CDTF">2023-07-30T04:01:40Z</dcterms:modified>
</cp:coreProperties>
</file>